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32760" windowHeight="20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<sst xmlns="http://schemas.openxmlformats.org/spreadsheetml/2006/main" count="423" uniqueCount="78">
  <si>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</si>
  <si>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</si>
  <si>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</si>
  <si>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</si>
  <si>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</si>
  <si>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</si>
  <si>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</si>
  <si>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</si>
  <si>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</si>
  <si>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</si>
  <si>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</si>
  <si>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</si>
  <si>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</si>
  <si>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</si>
  <si>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</si>
  <si>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</si>
  <si>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</si>
  <si>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</si>
  <si>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</si>
  <si>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</si>
  <si>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</si>
  <si>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</si>
  <si>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</si>
  <si>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</si>
  <si>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</si>
  <si>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</si>
  <si>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</si>
  <si>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</si>
  <si>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</si>
  <si>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</si>
  <si>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</si>
  <si>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H Rushton</t>
  </si>
  <si>
    <t>J Oddy</t>
  </si>
  <si>
    <t>I McNulty</t>
  </si>
  <si>
    <t>T Bamford</t>
  </si>
  <si>
    <t>M Tanski</t>
  </si>
  <si>
    <t>R Marritt</t>
  </si>
  <si>
    <t>C R South</t>
  </si>
  <si>
    <t>T Hine</t>
  </si>
  <si>
    <t>D Harrison</t>
  </si>
  <si>
    <t>A Marritt</t>
  </si>
  <si>
    <t>Scrutineer Jim Billany</t>
  </si>
  <si>
    <t>K Pulfrey</t>
  </si>
  <si>
    <t>B Smart</t>
  </si>
  <si>
    <t>Ecclesfield</t>
  </si>
  <si>
    <t>S McNulty</t>
  </si>
  <si>
    <t>F Masood</t>
  </si>
  <si>
    <t>R Ingham</t>
  </si>
  <si>
    <t>Comp 5 Teams</t>
  </si>
  <si>
    <t>M Millns</t>
  </si>
  <si>
    <t>Yorkshire Small Bore Rifle &amp; Pistol Association - LWSR Winter  2019   Comp 5  Individual and Team</t>
  </si>
  <si>
    <t>C Craven</t>
  </si>
  <si>
    <t>I O'Neil</t>
  </si>
  <si>
    <t>Mark Peck</t>
  </si>
  <si>
    <t>Adam Waller</t>
  </si>
  <si>
    <t>Emma Waller</t>
  </si>
  <si>
    <t>S Holliday (J)</t>
  </si>
  <si>
    <t>Ross devlin</t>
  </si>
  <si>
    <t>Graham Fielding</t>
  </si>
  <si>
    <t>J Billany</t>
  </si>
  <si>
    <t>P Smith</t>
  </si>
  <si>
    <t>Andy Addey</t>
  </si>
  <si>
    <t>Leigh Saunders</t>
  </si>
  <si>
    <t>Peter Wood</t>
  </si>
  <si>
    <t>Phil Ward</t>
  </si>
  <si>
    <t>Beverley "A"</t>
  </si>
  <si>
    <t>A Waller</t>
  </si>
  <si>
    <t>M Peck</t>
  </si>
  <si>
    <t>E Waller</t>
  </si>
  <si>
    <t xml:space="preserve">West Hull </t>
  </si>
  <si>
    <t>Beverley "B"</t>
  </si>
  <si>
    <t>G Fielding</t>
  </si>
  <si>
    <t>P Ward</t>
  </si>
  <si>
    <t>L Saunders</t>
  </si>
  <si>
    <t>Beverley "C"</t>
  </si>
  <si>
    <t>R Devlin</t>
  </si>
  <si>
    <t>A Addey</t>
  </si>
  <si>
    <t>P Woods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</si>
</sst>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6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E51" sqref="E51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2" t="s">
        <v>50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49">
        <v>43387</v>
      </c>
      <c r="D3" s="50"/>
      <c r="E3" s="35" t="s">
        <v>19</v>
      </c>
      <c r="F3" s="49">
        <v>43401</v>
      </c>
      <c r="G3" s="50"/>
      <c r="H3" s="35" t="s">
        <v>20</v>
      </c>
      <c r="I3" s="49">
        <v>43415</v>
      </c>
      <c r="J3" s="50"/>
      <c r="K3" s="35" t="s">
        <v>21</v>
      </c>
      <c r="L3" s="49">
        <v>43429</v>
      </c>
      <c r="M3" s="50"/>
      <c r="N3" s="35" t="s">
        <v>22</v>
      </c>
      <c r="O3" s="49">
        <v>43443</v>
      </c>
      <c r="P3" s="50"/>
      <c r="Q3" s="35" t="s">
        <v>23</v>
      </c>
      <c r="R3" s="49">
        <v>43457</v>
      </c>
      <c r="S3" s="50"/>
      <c r="T3" s="35" t="s">
        <v>24</v>
      </c>
      <c r="U3" s="49">
        <v>43471</v>
      </c>
      <c r="V3" s="50"/>
      <c r="W3" s="35" t="s">
        <v>25</v>
      </c>
      <c r="X3" s="49">
        <v>43485</v>
      </c>
      <c r="Y3" s="50"/>
      <c r="Z3" s="35" t="s">
        <v>26</v>
      </c>
      <c r="AA3" s="49">
        <v>43499</v>
      </c>
      <c r="AB3" s="50"/>
      <c r="AC3" s="34" t="s">
        <v>27</v>
      </c>
      <c r="AD3" s="49">
        <v>43513</v>
      </c>
      <c r="AE3" s="50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31</v>
      </c>
      <c r="B5" s="17">
        <v>189</v>
      </c>
      <c r="C5" s="18">
        <f>B6</f>
        <v>186</v>
      </c>
      <c r="D5" s="18" t="str">
        <f>IF((COUNTBLANK(B5:B5)=1),"ncr",IF(B5&gt;B6,"W",IF(B5=B6,"D","L")))</f>
        <v>W</v>
      </c>
      <c r="E5" s="17">
        <v>190</v>
      </c>
      <c r="F5" s="18">
        <f>E7</f>
        <v>0</v>
      </c>
      <c r="G5" s="18" t="str">
        <f>IF((COUNTBLANK(E5:E5)=1),"ncr",IF(E5&gt;E7,"W",IF(E5=E7,"D","L")))</f>
        <v>W</v>
      </c>
      <c r="H5" s="17"/>
      <c r="I5" s="18">
        <f>H8</f>
        <v>0</v>
      </c>
      <c r="J5" s="18" t="str">
        <f>IF((COUNTBLANK(H5:H5)=1),"ncr",IF(H5&gt;H8,"W",IF(H5=H8,"D","L")))</f>
        <v>ncr</v>
      </c>
      <c r="K5" s="17"/>
      <c r="L5" s="18">
        <f>K9</f>
        <v>0</v>
      </c>
      <c r="M5" s="18" t="str">
        <f>IF((COUNTBLANK(K5:K5)=1),"ncr",IF(K5&gt;K9,"W",IF(K5=K9,"D","L")))</f>
        <v>ncr</v>
      </c>
      <c r="N5" s="17"/>
      <c r="O5" s="18">
        <f>N10</f>
        <v>0</v>
      </c>
      <c r="P5" s="18" t="str">
        <f>IF((COUNTBLANK(N5:N5)=1),"ncr",IF(N5&gt;N10,"W",IF(N5=N10,"D","L")))</f>
        <v>ncr</v>
      </c>
      <c r="Q5" s="17"/>
      <c r="R5" s="18">
        <f>Q6</f>
        <v>0</v>
      </c>
      <c r="S5" s="18" t="str">
        <f>IF((COUNTBLANK(Q5:Q5)=1),"ncr",IF(Q5&gt;Q6,"W",IF(Q5=Q6,"D","L")))</f>
        <v>ncr</v>
      </c>
      <c r="T5" s="17"/>
      <c r="U5" s="18">
        <f>T7</f>
        <v>0</v>
      </c>
      <c r="V5" s="18" t="str">
        <f>IF((COUNTBLANK(T5:T5)=1),"ncr",IF(T5&gt;T7,"W",IF(T5=T7,"D","L")))</f>
        <v>ncr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H Rushton</v>
      </c>
      <c r="AH5" s="18">
        <f aca="true" t="shared" si="1" ref="AH5:AH10">10-COUNTBLANK(B5:AE5)</f>
        <v>2</v>
      </c>
      <c r="AI5" s="18">
        <f aca="true" t="shared" si="2" ref="AI5:AI10">COUNTIF(A5:AE5,"W")</f>
        <v>2</v>
      </c>
      <c r="AJ5" s="18">
        <f aca="true" t="shared" si="3" ref="AJ5:AJ10">COUNTIF(B5:AE5,"D")</f>
        <v>0</v>
      </c>
      <c r="AK5" s="18">
        <f aca="true" t="shared" si="4" ref="AK5:AK10">COUNTIF(A5:AE5,"L")</f>
        <v>0</v>
      </c>
      <c r="AL5" s="18">
        <f aca="true" t="shared" si="5" ref="AL5:AL10">AI5*2+AJ5</f>
        <v>4</v>
      </c>
      <c r="AM5" s="18">
        <f aca="true" t="shared" si="6" ref="AM5:AM10">SUM(B5,E5,H5,K5,N5,Q5,T5,W5,Z5,AC5)</f>
        <v>379</v>
      </c>
      <c r="AN5" s="48"/>
      <c r="AO5" s="29"/>
      <c r="AY5" s="22"/>
    </row>
    <row r="6" spans="1:51" ht="12.75">
      <c r="A6" s="16" t="s">
        <v>45</v>
      </c>
      <c r="B6" s="17">
        <v>186</v>
      </c>
      <c r="C6" s="18">
        <f>B5</f>
        <v>189</v>
      </c>
      <c r="D6" s="18" t="str">
        <f>IF((COUNTBLANK(B6:B6)=1),"ncr",IF(B6&gt;B5,"W",IF(B6=B5,"D","L")))</f>
        <v>L</v>
      </c>
      <c r="E6" s="17">
        <v>190</v>
      </c>
      <c r="F6" s="18">
        <f>E9</f>
        <v>173</v>
      </c>
      <c r="G6" s="18" t="str">
        <f>IF((COUNTBLANK(E6:E6)=1),"ncr",IF(E6&gt;E9,"W",IF(E6=E9,"D","L")))</f>
        <v>W</v>
      </c>
      <c r="H6" s="17"/>
      <c r="I6" s="18">
        <f>H7</f>
        <v>0</v>
      </c>
      <c r="J6" s="18" t="str">
        <f>IF((COUNTBLANK(H6:H6)=1),"ncr",IF(H6&gt;H7,"W",IF(H6=H7,"D","L")))</f>
        <v>ncr</v>
      </c>
      <c r="K6" s="17"/>
      <c r="L6" s="18">
        <f>K10</f>
        <v>0</v>
      </c>
      <c r="M6" s="18" t="str">
        <f>IF((COUNTBLANK(K6:K6)=1),"ncr",IF(K6&gt;K10,"W",IF(K6=K10,"D","L")))</f>
        <v>ncr</v>
      </c>
      <c r="N6" s="17"/>
      <c r="O6" s="18">
        <f>N8</f>
        <v>0</v>
      </c>
      <c r="P6" s="18" t="str">
        <f>IF((COUNTBLANK(N6:N6)=1),"ncr",IF(N6&gt;N8,"W",IF(N6=N8,"D","L")))</f>
        <v>ncr</v>
      </c>
      <c r="Q6" s="17"/>
      <c r="R6" s="18">
        <f>Q5</f>
        <v>0</v>
      </c>
      <c r="S6" s="18" t="str">
        <f>IF((COUNTBLANK(Q6:Q6)=1),"ncr",IF(Q6&gt;Q5,"W",IF(Q6=Q5,"D","L")))</f>
        <v>ncr</v>
      </c>
      <c r="T6" s="17"/>
      <c r="U6" s="18">
        <f>T9</f>
        <v>0</v>
      </c>
      <c r="V6" s="18" t="str">
        <f>IF((COUNTBLANK(T6:T6)=1),"ncr",IF(T6&gt;T9,"W",IF(T6=T9,"D","L")))</f>
        <v>ncr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S McNulty</v>
      </c>
      <c r="AH6" s="18">
        <f t="shared" si="1"/>
        <v>2</v>
      </c>
      <c r="AI6" s="18">
        <f t="shared" si="2"/>
        <v>1</v>
      </c>
      <c r="AJ6" s="18">
        <f t="shared" si="3"/>
        <v>0</v>
      </c>
      <c r="AK6" s="18">
        <f t="shared" si="4"/>
        <v>1</v>
      </c>
      <c r="AL6" s="18">
        <f t="shared" si="5"/>
        <v>2</v>
      </c>
      <c r="AM6" s="18">
        <f t="shared" si="6"/>
        <v>376</v>
      </c>
      <c r="AN6" s="48"/>
      <c r="AO6" s="29"/>
      <c r="AY6" s="22"/>
    </row>
    <row r="7" spans="1:51" ht="12.75">
      <c r="A7" s="16" t="s">
        <v>32</v>
      </c>
      <c r="B7" s="17"/>
      <c r="C7" s="18">
        <f>B10</f>
        <v>163</v>
      </c>
      <c r="D7" s="18" t="str">
        <f>IF((COUNTBLANK(B7:B7)=1),"ncr",IF(B7&gt;B10,"W",IF(B7=B10,"D","L")))</f>
        <v>ncr</v>
      </c>
      <c r="E7" s="17"/>
      <c r="F7" s="18">
        <f>E5</f>
        <v>190</v>
      </c>
      <c r="G7" s="18" t="str">
        <f>IF((COUNTBLANK(E7:E7)=1),"ncr",IF(E7&gt;E5,"W",IF(E7=E5,"D","L")))</f>
        <v>ncr</v>
      </c>
      <c r="H7" s="17"/>
      <c r="I7" s="18">
        <f>H6</f>
        <v>0</v>
      </c>
      <c r="J7" s="18" t="str">
        <f>IF((COUNTBLANK(H7:H7)=1),"ncr",IF(H7&gt;H6,"W",IF(H7=H6,"D","L")))</f>
        <v>ncr</v>
      </c>
      <c r="K7" s="17"/>
      <c r="L7" s="18">
        <f>K8</f>
        <v>0</v>
      </c>
      <c r="M7" s="18" t="str">
        <f>IF((COUNTBLANK(K7:K7)=1),"ncr",IF(K7&gt;K8,"W",IF(K7=K8,"D","L")))</f>
        <v>ncr</v>
      </c>
      <c r="N7" s="17"/>
      <c r="O7" s="18">
        <f>N9</f>
        <v>0</v>
      </c>
      <c r="P7" s="18" t="str">
        <f>IF((COUNTBLANK(N7:N7)=1),"ncr",IF(N7&gt;N9,"W",IF(N7=N9,"D","L")))</f>
        <v>ncr</v>
      </c>
      <c r="Q7" s="17"/>
      <c r="R7" s="18">
        <f>Q10</f>
        <v>0</v>
      </c>
      <c r="S7" s="18" t="str">
        <f>IF((COUNTBLANK(Q7:Q7)=1),"ncr",IF(Q7&gt;Q10,"W",IF(Q7=Q10,"D","L")))</f>
        <v>ncr</v>
      </c>
      <c r="T7" s="17"/>
      <c r="U7" s="18">
        <f>T5</f>
        <v>0</v>
      </c>
      <c r="V7" s="18" t="str">
        <f>IF((COUNTBLANK(T7:T7)=1),"ncr",IF(T7&gt;T5,"W",IF(T7=T5,"D","L")))</f>
        <v>ncr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J Oddy</v>
      </c>
      <c r="AH7" s="18">
        <f t="shared" si="1"/>
        <v>0</v>
      </c>
      <c r="AI7" s="18">
        <f t="shared" si="2"/>
        <v>0</v>
      </c>
      <c r="AJ7" s="18">
        <f t="shared" si="3"/>
        <v>0</v>
      </c>
      <c r="AK7" s="18">
        <f t="shared" si="4"/>
        <v>0</v>
      </c>
      <c r="AL7" s="18">
        <f t="shared" si="5"/>
        <v>0</v>
      </c>
      <c r="AM7" s="18">
        <f t="shared" si="6"/>
        <v>0</v>
      </c>
      <c r="AN7" s="48"/>
      <c r="AO7" s="29"/>
      <c r="AY7" s="22"/>
    </row>
    <row r="8" spans="1:51" ht="12.75">
      <c r="A8" s="16" t="s">
        <v>33</v>
      </c>
      <c r="B8" s="17">
        <v>181</v>
      </c>
      <c r="C8" s="18">
        <f>B9</f>
        <v>169</v>
      </c>
      <c r="D8" s="18" t="str">
        <f>IF((COUNTBLANK(B8:B8)=1),"ncr",IF(B8&gt;B9,"W",IF(B8=B9,"D","L")))</f>
        <v>W</v>
      </c>
      <c r="E8" s="17">
        <v>171</v>
      </c>
      <c r="F8" s="18">
        <f>E10</f>
        <v>176</v>
      </c>
      <c r="G8" s="18" t="str">
        <f>IF((COUNTBLANK(E8:E8)=1),"ncr",IF(E8&gt;E10,"W",IF(E8=E10,"D","L")))</f>
        <v>L</v>
      </c>
      <c r="H8" s="17"/>
      <c r="I8" s="18">
        <f>H5</f>
        <v>0</v>
      </c>
      <c r="J8" s="18" t="str">
        <f>IF((COUNTBLANK(H8:H8)=1),"ncr",IF(H8&gt;H5,"W",IF(H8=H5,"D","L")))</f>
        <v>ncr</v>
      </c>
      <c r="K8" s="17"/>
      <c r="L8" s="18">
        <f>K7</f>
        <v>0</v>
      </c>
      <c r="M8" s="18" t="str">
        <f>IF((COUNTBLANK(K8:K8)=1),"ncr",IF(K8&gt;K7,"W",IF(K8=K7,"D","L")))</f>
        <v>ncr</v>
      </c>
      <c r="N8" s="17"/>
      <c r="O8" s="18">
        <f>N6</f>
        <v>0</v>
      </c>
      <c r="P8" s="18" t="str">
        <f>IF((COUNTBLANK(N8:N8)=1),"ncr",IF(N8&gt;N6,"W",IF(N8=N6,"D","L")))</f>
        <v>ncr</v>
      </c>
      <c r="Q8" s="17"/>
      <c r="R8" s="18">
        <f>Q9</f>
        <v>0</v>
      </c>
      <c r="S8" s="18" t="str">
        <f>IF((COUNTBLANK(Q8:Q8)=1),"ncr",IF(Q8&gt;Q9,"W",IF(Q8=Q9,"D","L")))</f>
        <v>ncr</v>
      </c>
      <c r="T8" s="17"/>
      <c r="U8" s="18">
        <f>T10</f>
        <v>0</v>
      </c>
      <c r="V8" s="18" t="str">
        <f>IF((COUNTBLANK(T8:T8)=1),"ncr",IF(T8&gt;T10,"W",IF(T8=T10,"D","L")))</f>
        <v>ncr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I McNulty</v>
      </c>
      <c r="AH8" s="18">
        <f t="shared" si="1"/>
        <v>2</v>
      </c>
      <c r="AI8" s="18">
        <f t="shared" si="2"/>
        <v>1</v>
      </c>
      <c r="AJ8" s="18">
        <f t="shared" si="3"/>
        <v>0</v>
      </c>
      <c r="AK8" s="18">
        <f t="shared" si="4"/>
        <v>1</v>
      </c>
      <c r="AL8" s="18">
        <f t="shared" si="5"/>
        <v>2</v>
      </c>
      <c r="AM8" s="18">
        <f t="shared" si="6"/>
        <v>352</v>
      </c>
      <c r="AN8" s="48"/>
      <c r="AO8" s="29"/>
      <c r="AY8" s="22"/>
    </row>
    <row r="9" spans="1:51" ht="12.75">
      <c r="A9" s="16" t="s">
        <v>51</v>
      </c>
      <c r="B9" s="17">
        <v>169</v>
      </c>
      <c r="C9" s="18">
        <f>B8</f>
        <v>181</v>
      </c>
      <c r="D9" s="18" t="str">
        <f>IF((COUNTBLANK(B9:B9)=1),"ncr",IF(B9&gt;B8,"W",IF(B9=B8,"D","L")))</f>
        <v>L</v>
      </c>
      <c r="E9" s="17">
        <v>173</v>
      </c>
      <c r="F9" s="18">
        <f>E6</f>
        <v>190</v>
      </c>
      <c r="G9" s="18" t="str">
        <f>IF((COUNTBLANK(E9:E9)=1),"ncr",IF(E9&gt;E6,"W",IF(E9=E6,"D","L")))</f>
        <v>L</v>
      </c>
      <c r="H9" s="17"/>
      <c r="I9" s="18">
        <f>H10</f>
        <v>0</v>
      </c>
      <c r="J9" s="18" t="str">
        <f>IF((COUNTBLANK(H9:H9)=1),"ncr",IF(H9&gt;H10,"W",IF(H9=H10,"D","L")))</f>
        <v>ncr</v>
      </c>
      <c r="K9" s="17"/>
      <c r="L9" s="18">
        <f>K5</f>
        <v>0</v>
      </c>
      <c r="M9" s="18" t="str">
        <f>IF((COUNTBLANK(K9:K9)=1),"ncr",IF(K9&gt;K5,"W",IF(K9=K5,"D","L")))</f>
        <v>ncr</v>
      </c>
      <c r="N9" s="17"/>
      <c r="O9" s="18">
        <f>N7</f>
        <v>0</v>
      </c>
      <c r="P9" s="18" t="str">
        <f>IF((COUNTBLANK(N9:N9)=1),"ncr",IF(N9&gt;N7,"W",IF(N9=N7,"D","L")))</f>
        <v>ncr</v>
      </c>
      <c r="Q9" s="17"/>
      <c r="R9" s="18">
        <f>Q8</f>
        <v>0</v>
      </c>
      <c r="S9" s="18" t="str">
        <f>IF((COUNTBLANK(Q9:Q9)=1),"ncr",IF(Q9&gt;Q8,"W",IF(Q9=Q8,"D","L")))</f>
        <v>ncr</v>
      </c>
      <c r="T9" s="17"/>
      <c r="U9" s="18">
        <f>T6</f>
        <v>0</v>
      </c>
      <c r="V9" s="18" t="str">
        <f>IF((COUNTBLANK(T9:T9)=1),"ncr",IF(T9&gt;T6,"W",IF(T9=T6,"D","L")))</f>
        <v>ncr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C Craven</v>
      </c>
      <c r="AH9" s="18">
        <f t="shared" si="1"/>
        <v>2</v>
      </c>
      <c r="AI9" s="18">
        <f t="shared" si="2"/>
        <v>0</v>
      </c>
      <c r="AJ9" s="18">
        <f t="shared" si="3"/>
        <v>0</v>
      </c>
      <c r="AK9" s="18">
        <f t="shared" si="4"/>
        <v>2</v>
      </c>
      <c r="AL9" s="18">
        <f t="shared" si="5"/>
        <v>0</v>
      </c>
      <c r="AM9" s="18">
        <f t="shared" si="6"/>
        <v>342</v>
      </c>
      <c r="AN9" s="48"/>
      <c r="AO9" s="29"/>
      <c r="AY9" s="22"/>
    </row>
    <row r="10" spans="1:51" ht="12.75">
      <c r="A10" s="16" t="s">
        <v>34</v>
      </c>
      <c r="B10" s="17">
        <v>163</v>
      </c>
      <c r="C10" s="18">
        <f>B7</f>
        <v>0</v>
      </c>
      <c r="D10" s="18" t="str">
        <f>IF((COUNTBLANK(B10:B10)=1),"ncr",IF(B10&gt;B7,"W",IF(B10=B7,"D","L")))</f>
        <v>W</v>
      </c>
      <c r="E10" s="17">
        <v>176</v>
      </c>
      <c r="F10" s="18">
        <f>E8</f>
        <v>171</v>
      </c>
      <c r="G10" s="18" t="str">
        <f>IF((COUNTBLANK(E10:E10)=1),"ncr",IF(E10&gt;E8,"W",IF(E10=E8,"D","L")))</f>
        <v>W</v>
      </c>
      <c r="H10" s="17"/>
      <c r="I10" s="18">
        <f>H9</f>
        <v>0</v>
      </c>
      <c r="J10" s="18" t="str">
        <f>IF((COUNTBLANK(H10:H10)=1),"ncr",IF(H10&gt;H9,"W",IF(H10=H9,"D","L")))</f>
        <v>ncr</v>
      </c>
      <c r="K10" s="17"/>
      <c r="L10" s="18">
        <f>K6</f>
        <v>0</v>
      </c>
      <c r="M10" s="18" t="str">
        <f>IF((COUNTBLANK(K10:K10)=1),"ncr",IF(K10&gt;K6,"W",IF(K10=K6,"D","L")))</f>
        <v>ncr</v>
      </c>
      <c r="N10" s="17"/>
      <c r="O10" s="18">
        <f>N5</f>
        <v>0</v>
      </c>
      <c r="P10" s="18" t="str">
        <f>IF((COUNTBLANK(N10:N10)=1),"ncr",IF(N10&gt;N5,"W",IF(N10=N5,"D","L")))</f>
        <v>ncr</v>
      </c>
      <c r="Q10" s="17"/>
      <c r="R10" s="18">
        <f>Q7</f>
        <v>0</v>
      </c>
      <c r="S10" s="18" t="str">
        <f>IF((COUNTBLANK(Q10:Q10)=1),"ncr",IF(Q10&gt;Q7,"W",IF(Q10=Q7,"D","L")))</f>
        <v>ncr</v>
      </c>
      <c r="T10" s="17"/>
      <c r="U10" s="18">
        <f>T8</f>
        <v>0</v>
      </c>
      <c r="V10" s="18" t="str">
        <f>IF((COUNTBLANK(T10:T10)=1),"ncr",IF(T10&gt;T8,"W",IF(T10=T8,"D","L")))</f>
        <v>ncr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T Bamford</v>
      </c>
      <c r="AH10" s="18">
        <f t="shared" si="1"/>
        <v>2</v>
      </c>
      <c r="AI10" s="18">
        <f t="shared" si="2"/>
        <v>2</v>
      </c>
      <c r="AJ10" s="18">
        <f t="shared" si="3"/>
        <v>0</v>
      </c>
      <c r="AK10" s="18">
        <f t="shared" si="4"/>
        <v>0</v>
      </c>
      <c r="AL10" s="18">
        <f t="shared" si="5"/>
        <v>4</v>
      </c>
      <c r="AM10" s="18">
        <f t="shared" si="6"/>
        <v>339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49">
        <v>43387</v>
      </c>
      <c r="D13" s="50"/>
      <c r="E13" s="35" t="s">
        <v>19</v>
      </c>
      <c r="F13" s="49">
        <v>43401</v>
      </c>
      <c r="G13" s="50"/>
      <c r="H13" s="35" t="s">
        <v>20</v>
      </c>
      <c r="I13" s="49">
        <v>43415</v>
      </c>
      <c r="J13" s="50"/>
      <c r="K13" s="35" t="s">
        <v>21</v>
      </c>
      <c r="L13" s="49">
        <v>43429</v>
      </c>
      <c r="M13" s="50"/>
      <c r="N13" s="35" t="s">
        <v>22</v>
      </c>
      <c r="O13" s="49">
        <v>43443</v>
      </c>
      <c r="P13" s="50"/>
      <c r="Q13" s="35" t="s">
        <v>23</v>
      </c>
      <c r="R13" s="49">
        <v>43457</v>
      </c>
      <c r="S13" s="50"/>
      <c r="T13" s="35" t="s">
        <v>24</v>
      </c>
      <c r="U13" s="49">
        <v>43471</v>
      </c>
      <c r="V13" s="50"/>
      <c r="W13" s="35" t="s">
        <v>25</v>
      </c>
      <c r="X13" s="49">
        <v>43485</v>
      </c>
      <c r="Y13" s="50"/>
      <c r="Z13" s="35" t="s">
        <v>26</v>
      </c>
      <c r="AA13" s="49">
        <v>43499</v>
      </c>
      <c r="AB13" s="50"/>
      <c r="AC13" s="34" t="s">
        <v>27</v>
      </c>
      <c r="AD13" s="49">
        <v>43513</v>
      </c>
      <c r="AE13" s="50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49</v>
      </c>
      <c r="B15" s="17">
        <v>173</v>
      </c>
      <c r="C15" s="18">
        <f>B16</f>
        <v>169</v>
      </c>
      <c r="D15" s="18" t="str">
        <f>IF((COUNTBLANK(B15:B15)=1),"ncr",IF(B15&gt;B16,"W",IF(B15=B16,"D","L")))</f>
        <v>W</v>
      </c>
      <c r="E15" s="17">
        <v>170</v>
      </c>
      <c r="F15" s="18">
        <f>E17</f>
        <v>165</v>
      </c>
      <c r="G15" s="18" t="str">
        <f>IF((COUNTBLANK(E15:E15)=1),"ncr",IF(E15&gt;E17,"W",IF(E15=E17,"D","L")))</f>
        <v>W</v>
      </c>
      <c r="H15" s="17"/>
      <c r="I15" s="18">
        <f>H18</f>
        <v>0</v>
      </c>
      <c r="J15" s="18" t="str">
        <f>IF((COUNTBLANK(H15:H15)=1),"ncr",IF(H15&gt;H18,"W",IF(H15=H18,"D","L")))</f>
        <v>ncr</v>
      </c>
      <c r="K15" s="17"/>
      <c r="L15" s="18">
        <f>K19</f>
        <v>0</v>
      </c>
      <c r="M15" s="18" t="str">
        <f>IF((COUNTBLANK(K15:K15)=1),"ncr",IF(K15&gt;K19,"W",IF(K15=K19,"D","L")))</f>
        <v>ncr</v>
      </c>
      <c r="N15" s="17"/>
      <c r="O15" s="18">
        <f>N20</f>
        <v>0</v>
      </c>
      <c r="P15" s="18" t="str">
        <f>IF((COUNTBLANK(N15:N15)=1),"ncr",IF(N15&gt;N20,"W",IF(N15=N20,"D","L")))</f>
        <v>ncr</v>
      </c>
      <c r="Q15" s="17"/>
      <c r="R15" s="18">
        <f>Q16</f>
        <v>0</v>
      </c>
      <c r="S15" s="18" t="str">
        <f>IF((COUNTBLANK(Q15:Q15)=1),"ncr",IF(Q15&gt;Q16,"W",IF(Q15=Q16,"D","L")))</f>
        <v>ncr</v>
      </c>
      <c r="T15" s="17"/>
      <c r="U15" s="18">
        <f>T17</f>
        <v>0</v>
      </c>
      <c r="V15" s="18" t="str">
        <f>IF((COUNTBLANK(T15:T15)=1),"ncr",IF(T15&gt;T17,"W",IF(T15=T17,"D","L")))</f>
        <v>ncr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M Millns</v>
      </c>
      <c r="AH15" s="18">
        <f aca="true" t="shared" si="8" ref="AH15:AH20">10-COUNTBLANK(B15:AE15)</f>
        <v>2</v>
      </c>
      <c r="AI15" s="18">
        <f aca="true" t="shared" si="9" ref="AI15:AI20">COUNTIF(A15:AE15,"W")</f>
        <v>2</v>
      </c>
      <c r="AJ15" s="18">
        <f aca="true" t="shared" si="10" ref="AJ15:AJ20">COUNTIF(B15:AE15,"D")</f>
        <v>0</v>
      </c>
      <c r="AK15" s="18">
        <f aca="true" t="shared" si="11" ref="AK15:AK20">COUNTIF(A15:AE15,"L")</f>
        <v>0</v>
      </c>
      <c r="AL15" s="18">
        <f aca="true" t="shared" si="12" ref="AL15:AL20">AI15*2+AJ15</f>
        <v>4</v>
      </c>
      <c r="AM15" s="18">
        <f aca="true" t="shared" si="13" ref="AM15:AM20">SUM(B15,E15,H15,K15,N15,Q15,T15,W15,Z15,AC15)</f>
        <v>343</v>
      </c>
      <c r="AN15" s="48"/>
      <c r="AO15" s="29"/>
      <c r="AY15" s="22"/>
    </row>
    <row r="16" spans="1:51" ht="12.75">
      <c r="A16" s="16" t="s">
        <v>36</v>
      </c>
      <c r="B16" s="17">
        <v>169</v>
      </c>
      <c r="C16" s="18">
        <f>B15</f>
        <v>173</v>
      </c>
      <c r="D16" s="18" t="str">
        <f>IF((COUNTBLANK(B16:B16)=1),"ncr",IF(B16&gt;B15,"W",IF(B16=B15,"D","L")))</f>
        <v>L</v>
      </c>
      <c r="E16" s="17">
        <v>163</v>
      </c>
      <c r="F16" s="18">
        <f>E19</f>
        <v>168</v>
      </c>
      <c r="G16" s="18" t="str">
        <f>IF((COUNTBLANK(E16:E16)=1),"ncr",IF(E16&gt;E19,"W",IF(E16=E19,"D","L")))</f>
        <v>L</v>
      </c>
      <c r="H16" s="17"/>
      <c r="I16" s="18">
        <f>H17</f>
        <v>0</v>
      </c>
      <c r="J16" s="18" t="str">
        <f>IF((COUNTBLANK(H16:H16)=1),"ncr",IF(H16&gt;H17,"W",IF(H16=H17,"D","L")))</f>
        <v>ncr</v>
      </c>
      <c r="K16" s="47"/>
      <c r="L16" s="18">
        <f>K20</f>
        <v>0</v>
      </c>
      <c r="M16" s="18" t="str">
        <f>IF((COUNTBLANK(K16:K16)=1),"ncr",IF(K16&gt;K20,"W",IF(K16=K20,"D","L")))</f>
        <v>ncr</v>
      </c>
      <c r="N16" s="47"/>
      <c r="O16" s="18">
        <f>N18</f>
        <v>0</v>
      </c>
      <c r="P16" s="18" t="str">
        <f>IF((COUNTBLANK(N16:N16)=1),"ncr",IF(N16&gt;N18,"W",IF(N16=N18,"D","L")))</f>
        <v>ncr</v>
      </c>
      <c r="Q16" s="47"/>
      <c r="R16" s="18">
        <f>Q15</f>
        <v>0</v>
      </c>
      <c r="S16" s="18" t="str">
        <f>IF((COUNTBLANK(Q16:Q16)=1),"ncr",IF(Q16&gt;Q15,"W",IF(Q16=Q15,"D","L")))</f>
        <v>ncr</v>
      </c>
      <c r="T16" s="47"/>
      <c r="U16" s="18">
        <f>T19</f>
        <v>0</v>
      </c>
      <c r="V16" s="18" t="str">
        <f>IF((COUNTBLANK(T16:T16)=1),"ncr",IF(T16&gt;T19,"W",IF(T16=T19,"D","L")))</f>
        <v>ncr</v>
      </c>
      <c r="W16" s="47"/>
      <c r="X16" s="18">
        <f>W17</f>
        <v>0</v>
      </c>
      <c r="Y16" s="18" t="str">
        <f>IF((COUNTBLANK(W16:W16)=1),"ncr",IF(W16&gt;W17,"W",IF(W16=W17,"D","L")))</f>
        <v>ncr</v>
      </c>
      <c r="Z16" s="47"/>
      <c r="AA16" s="18">
        <f>Z20</f>
        <v>0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R Marritt</v>
      </c>
      <c r="AH16" s="18">
        <f t="shared" si="8"/>
        <v>2</v>
      </c>
      <c r="AI16" s="18">
        <f t="shared" si="9"/>
        <v>0</v>
      </c>
      <c r="AJ16" s="18">
        <f t="shared" si="10"/>
        <v>0</v>
      </c>
      <c r="AK16" s="18">
        <f t="shared" si="11"/>
        <v>2</v>
      </c>
      <c r="AL16" s="18">
        <f t="shared" si="12"/>
        <v>0</v>
      </c>
      <c r="AM16" s="18">
        <f t="shared" si="13"/>
        <v>332</v>
      </c>
      <c r="AN16" s="48"/>
      <c r="AO16" s="29"/>
      <c r="AY16" s="22"/>
    </row>
    <row r="17" spans="1:51" ht="12.75">
      <c r="A17" s="16" t="s">
        <v>52</v>
      </c>
      <c r="B17" s="17">
        <v>177</v>
      </c>
      <c r="C17" s="18">
        <f>B20</f>
        <v>150</v>
      </c>
      <c r="D17" s="18" t="str">
        <f>IF((COUNTBLANK(B17:B17)=1),"ncr",IF(B17&gt;B20,"W",IF(B17=B20,"D","L")))</f>
        <v>W</v>
      </c>
      <c r="E17" s="17">
        <v>165</v>
      </c>
      <c r="F17" s="18">
        <f>E15</f>
        <v>170</v>
      </c>
      <c r="G17" s="18" t="str">
        <f>IF((COUNTBLANK(E17:E17)=1),"ncr",IF(E17&gt;E15,"W",IF(E17=E15,"D","L")))</f>
        <v>L</v>
      </c>
      <c r="H17" s="17"/>
      <c r="I17" s="18">
        <f>H16</f>
        <v>0</v>
      </c>
      <c r="J17" s="18" t="str">
        <f>IF((COUNTBLANK(H17:H17)=1),"ncr",IF(H17&gt;H16,"W",IF(H17=H16,"D","L")))</f>
        <v>ncr</v>
      </c>
      <c r="K17" s="17"/>
      <c r="L17" s="18">
        <f>K18</f>
        <v>0</v>
      </c>
      <c r="M17" s="18" t="str">
        <f>IF((COUNTBLANK(K17:K17)=1),"ncr",IF(K17&gt;K18,"W",IF(K17=K18,"D","L")))</f>
        <v>ncr</v>
      </c>
      <c r="N17" s="17"/>
      <c r="O17" s="18">
        <f>N19</f>
        <v>0</v>
      </c>
      <c r="P17" s="18" t="str">
        <f>IF((COUNTBLANK(N17:N17)=1),"ncr",IF(N17&gt;N19,"W",IF(N17=N19,"D","L")))</f>
        <v>ncr</v>
      </c>
      <c r="Q17" s="17"/>
      <c r="R17" s="18">
        <f>Q20</f>
        <v>0</v>
      </c>
      <c r="S17" s="18" t="str">
        <f>IF((COUNTBLANK(Q17:Q17)=1),"ncr",IF(Q17&gt;Q20,"W",IF(Q17=Q20,"D","L")))</f>
        <v>ncr</v>
      </c>
      <c r="T17" s="17"/>
      <c r="U17" s="18">
        <f>T15</f>
        <v>0</v>
      </c>
      <c r="V17" s="18" t="str">
        <f>IF((COUNTBLANK(T17:T17)=1),"ncr",IF(T17&gt;T15,"W",IF(T17=T15,"D","L")))</f>
        <v>ncr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I O'Neil</v>
      </c>
      <c r="AH17" s="18">
        <f t="shared" si="8"/>
        <v>2</v>
      </c>
      <c r="AI17" s="18">
        <f t="shared" si="9"/>
        <v>1</v>
      </c>
      <c r="AJ17" s="18">
        <f t="shared" si="10"/>
        <v>0</v>
      </c>
      <c r="AK17" s="18">
        <f t="shared" si="11"/>
        <v>1</v>
      </c>
      <c r="AL17" s="18">
        <f t="shared" si="12"/>
        <v>2</v>
      </c>
      <c r="AM17" s="18">
        <f t="shared" si="13"/>
        <v>342</v>
      </c>
      <c r="AN17" s="48"/>
      <c r="AO17" s="29"/>
      <c r="AY17" s="22"/>
    </row>
    <row r="18" spans="1:51" ht="12.75">
      <c r="A18" s="16" t="s">
        <v>38</v>
      </c>
      <c r="B18" s="17">
        <v>156</v>
      </c>
      <c r="C18" s="18">
        <f>B19</f>
        <v>155</v>
      </c>
      <c r="D18" s="18" t="str">
        <f>IF((COUNTBLANK(B18:B18)=1),"ncr",IF(B18&gt;B19,"W",IF(B18=B19,"D","L")))</f>
        <v>W</v>
      </c>
      <c r="E18" s="17">
        <v>152</v>
      </c>
      <c r="F18" s="18">
        <f>E20</f>
        <v>170</v>
      </c>
      <c r="G18" s="18" t="str">
        <f>IF((COUNTBLANK(E18:E18)=1),"ncr",IF(E18&gt;E20,"W",IF(E18=E20,"D","L")))</f>
        <v>L</v>
      </c>
      <c r="H18" s="17"/>
      <c r="I18" s="18">
        <f>H15</f>
        <v>0</v>
      </c>
      <c r="J18" s="18" t="str">
        <f>IF((COUNTBLANK(H18:H18)=1),"ncr",IF(H18&gt;H15,"W",IF(H18=H15,"D","L")))</f>
        <v>ncr</v>
      </c>
      <c r="K18" s="17"/>
      <c r="L18" s="18">
        <f>K17</f>
        <v>0</v>
      </c>
      <c r="M18" s="18" t="str">
        <f>IF((COUNTBLANK(K18:K18)=1),"ncr",IF(K18&gt;K17,"W",IF(K18=K17,"D","L")))</f>
        <v>ncr</v>
      </c>
      <c r="N18" s="17"/>
      <c r="O18" s="18">
        <f>N16</f>
        <v>0</v>
      </c>
      <c r="P18" s="18" t="str">
        <f>IF((COUNTBLANK(N18:N18)=1),"ncr",IF(N18&gt;N16,"W",IF(N18=N16,"D","L")))</f>
        <v>ncr</v>
      </c>
      <c r="Q18" s="17"/>
      <c r="R18" s="18">
        <f>Q19</f>
        <v>0</v>
      </c>
      <c r="S18" s="18" t="str">
        <f>IF((COUNTBLANK(Q18:Q18)=1),"ncr",IF(Q18&gt;Q19,"W",IF(Q18=Q19,"D","L")))</f>
        <v>ncr</v>
      </c>
      <c r="T18" s="17"/>
      <c r="U18" s="18">
        <f>T20</f>
        <v>0</v>
      </c>
      <c r="V18" s="18" t="str">
        <f>IF((COUNTBLANK(T18:T18)=1),"ncr",IF(T18&gt;T20,"W",IF(T18=T20,"D","L")))</f>
        <v>ncr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T Hine</v>
      </c>
      <c r="AH18" s="18">
        <f t="shared" si="8"/>
        <v>2</v>
      </c>
      <c r="AI18" s="18">
        <f t="shared" si="9"/>
        <v>1</v>
      </c>
      <c r="AJ18" s="18">
        <f t="shared" si="10"/>
        <v>0</v>
      </c>
      <c r="AK18" s="18">
        <f t="shared" si="11"/>
        <v>1</v>
      </c>
      <c r="AL18" s="18">
        <f t="shared" si="12"/>
        <v>2</v>
      </c>
      <c r="AM18" s="18">
        <f t="shared" si="13"/>
        <v>308</v>
      </c>
      <c r="AN18" s="48"/>
      <c r="AO18" s="29"/>
      <c r="AY18" s="22"/>
    </row>
    <row r="19" spans="1:51" ht="12.75">
      <c r="A19" s="16" t="s">
        <v>53</v>
      </c>
      <c r="B19" s="17">
        <v>155</v>
      </c>
      <c r="C19" s="18">
        <f>B18</f>
        <v>156</v>
      </c>
      <c r="D19" s="18" t="str">
        <f>IF((COUNTBLANK(B19:B19)=1),"ncr",IF(B19&gt;B18,"W",IF(B19=B18,"D","L")))</f>
        <v>L</v>
      </c>
      <c r="E19" s="17">
        <v>168</v>
      </c>
      <c r="F19" s="18">
        <f>E16</f>
        <v>163</v>
      </c>
      <c r="G19" s="18" t="str">
        <f>IF((COUNTBLANK(E19:E19)=1),"ncr",IF(E19&gt;E16,"W",IF(E19=E16,"D","L")))</f>
        <v>W</v>
      </c>
      <c r="H19" s="17"/>
      <c r="I19" s="18">
        <f>H20</f>
        <v>0</v>
      </c>
      <c r="J19" s="18" t="str">
        <f>IF((COUNTBLANK(H19:H19)=1),"ncr",IF(H19&gt;H20,"W",IF(H19=H20,"D","L")))</f>
        <v>ncr</v>
      </c>
      <c r="K19" s="17"/>
      <c r="L19" s="18">
        <f>K15</f>
        <v>0</v>
      </c>
      <c r="M19" s="18" t="str">
        <f>IF((COUNTBLANK(K19:K19)=1),"ncr",IF(K19&gt;K15,"W",IF(K19=K15,"D","L")))</f>
        <v>ncr</v>
      </c>
      <c r="N19" s="17"/>
      <c r="O19" s="18">
        <f>N17</f>
        <v>0</v>
      </c>
      <c r="P19" s="18" t="str">
        <f>IF((COUNTBLANK(N19:N19)=1),"ncr",IF(N19&gt;N17,"W",IF(N19=N17,"D","L")))</f>
        <v>ncr</v>
      </c>
      <c r="Q19" s="17"/>
      <c r="R19" s="18">
        <f>Q18</f>
        <v>0</v>
      </c>
      <c r="S19" s="18" t="str">
        <f>IF((COUNTBLANK(Q19:Q19)=1),"ncr",IF(Q19&gt;Q18,"W",IF(Q19=Q18,"D","L")))</f>
        <v>ncr</v>
      </c>
      <c r="T19" s="17"/>
      <c r="U19" s="18">
        <f>T16</f>
        <v>0</v>
      </c>
      <c r="V19" s="18" t="str">
        <f>IF((COUNTBLANK(T19:T19)=1),"ncr",IF(T19&gt;T16,"W",IF(T19=T16,"D","L")))</f>
        <v>ncr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Mark Peck</v>
      </c>
      <c r="AH19" s="18">
        <f t="shared" si="8"/>
        <v>2</v>
      </c>
      <c r="AI19" s="18">
        <f t="shared" si="9"/>
        <v>1</v>
      </c>
      <c r="AJ19" s="18">
        <f t="shared" si="10"/>
        <v>0</v>
      </c>
      <c r="AK19" s="18">
        <f t="shared" si="11"/>
        <v>1</v>
      </c>
      <c r="AL19" s="18">
        <f t="shared" si="12"/>
        <v>2</v>
      </c>
      <c r="AM19" s="18">
        <f t="shared" si="13"/>
        <v>323</v>
      </c>
      <c r="AN19" s="48"/>
      <c r="AO19" s="29"/>
      <c r="AY19" s="22"/>
    </row>
    <row r="20" spans="1:51" ht="12.75">
      <c r="A20" s="16" t="s">
        <v>54</v>
      </c>
      <c r="B20" s="17">
        <v>150</v>
      </c>
      <c r="C20" s="18">
        <f>B17</f>
        <v>177</v>
      </c>
      <c r="D20" s="18" t="str">
        <f>IF((COUNTBLANK(B20:B20)=1),"ncr",IF(B20&gt;B17,"W",IF(B20=B17,"D","L")))</f>
        <v>L</v>
      </c>
      <c r="E20" s="17">
        <v>170</v>
      </c>
      <c r="F20" s="18">
        <f>E18</f>
        <v>152</v>
      </c>
      <c r="G20" s="18" t="str">
        <f>IF((COUNTBLANK(E20:E20)=1),"ncr",IF(E20&gt;E18,"W",IF(E20=E18,"D","L")))</f>
        <v>W</v>
      </c>
      <c r="H20" s="17"/>
      <c r="I20" s="18">
        <f>H19</f>
        <v>0</v>
      </c>
      <c r="J20" s="18" t="str">
        <f>IF((COUNTBLANK(H20:H20)=1),"ncr",IF(H20&gt;H19,"W",IF(H20=H19,"D","L")))</f>
        <v>ncr</v>
      </c>
      <c r="K20" s="17"/>
      <c r="L20" s="18">
        <f>K16</f>
        <v>0</v>
      </c>
      <c r="M20" s="18" t="str">
        <f>IF((COUNTBLANK(K20:K20)=1),"ncr",IF(K20&gt;K16,"W",IF(K20=K16,"D","L")))</f>
        <v>ncr</v>
      </c>
      <c r="N20" s="17"/>
      <c r="O20" s="18">
        <f>N15</f>
        <v>0</v>
      </c>
      <c r="P20" s="18" t="str">
        <f>IF((COUNTBLANK(N20:N20)=1),"ncr",IF(N20&gt;N15,"W",IF(N20=N15,"D","L")))</f>
        <v>ncr</v>
      </c>
      <c r="Q20" s="17"/>
      <c r="R20" s="18">
        <f>Q17</f>
        <v>0</v>
      </c>
      <c r="S20" s="18" t="str">
        <f>IF((COUNTBLANK(Q20:Q20)=1),"ncr",IF(Q20&gt;Q17,"W",IF(Q20=Q17,"D","L")))</f>
        <v>ncr</v>
      </c>
      <c r="T20" s="17"/>
      <c r="U20" s="18">
        <f>T18</f>
        <v>0</v>
      </c>
      <c r="V20" s="18" t="str">
        <f>IF((COUNTBLANK(T20:T20)=1),"ncr",IF(T20&gt;T18,"W",IF(T20=T18,"D","L")))</f>
        <v>ncr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Adam Waller</v>
      </c>
      <c r="AH20" s="18">
        <f t="shared" si="8"/>
        <v>2</v>
      </c>
      <c r="AI20" s="18">
        <f t="shared" si="9"/>
        <v>1</v>
      </c>
      <c r="AJ20" s="18">
        <f t="shared" si="10"/>
        <v>0</v>
      </c>
      <c r="AK20" s="18">
        <f t="shared" si="11"/>
        <v>1</v>
      </c>
      <c r="AL20" s="18">
        <f t="shared" si="12"/>
        <v>2</v>
      </c>
      <c r="AM20" s="18">
        <f t="shared" si="13"/>
        <v>320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49">
        <v>43387</v>
      </c>
      <c r="D23" s="50"/>
      <c r="E23" s="35" t="s">
        <v>19</v>
      </c>
      <c r="F23" s="49">
        <v>43401</v>
      </c>
      <c r="G23" s="50"/>
      <c r="H23" s="35" t="s">
        <v>20</v>
      </c>
      <c r="I23" s="49">
        <v>43415</v>
      </c>
      <c r="J23" s="50"/>
      <c r="K23" s="35" t="s">
        <v>21</v>
      </c>
      <c r="L23" s="49">
        <v>43429</v>
      </c>
      <c r="M23" s="50"/>
      <c r="N23" s="35" t="s">
        <v>22</v>
      </c>
      <c r="O23" s="49">
        <v>43443</v>
      </c>
      <c r="P23" s="50"/>
      <c r="Q23" s="35" t="s">
        <v>23</v>
      </c>
      <c r="R23" s="49">
        <v>43457</v>
      </c>
      <c r="S23" s="50"/>
      <c r="T23" s="35" t="s">
        <v>24</v>
      </c>
      <c r="U23" s="49">
        <v>43471</v>
      </c>
      <c r="V23" s="50"/>
      <c r="W23" s="35" t="s">
        <v>25</v>
      </c>
      <c r="X23" s="49">
        <v>43485</v>
      </c>
      <c r="Y23" s="50"/>
      <c r="Z23" s="35" t="s">
        <v>26</v>
      </c>
      <c r="AA23" s="49">
        <v>43499</v>
      </c>
      <c r="AB23" s="50"/>
      <c r="AC23" s="34" t="s">
        <v>27</v>
      </c>
      <c r="AD23" s="49">
        <v>43513</v>
      </c>
      <c r="AE23" s="50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47</v>
      </c>
      <c r="B25" s="17">
        <v>165</v>
      </c>
      <c r="C25" s="18">
        <f>B26</f>
        <v>176</v>
      </c>
      <c r="D25" s="18" t="str">
        <f>IF((COUNTBLANK(B25:B25)=1),"ncr",IF(B25&gt;B26,"W",IF(B25=B26,"D","L")))</f>
        <v>L</v>
      </c>
      <c r="E25" s="17">
        <v>170</v>
      </c>
      <c r="F25" s="18">
        <f>E27</f>
        <v>155</v>
      </c>
      <c r="G25" s="18" t="str">
        <f>IF((COUNTBLANK(E25:E25)=1),"ncr",IF(E25&gt;E27,"W",IF(E25=E27,"D","L")))</f>
        <v>W</v>
      </c>
      <c r="H25" s="17"/>
      <c r="I25" s="18">
        <f>H28</f>
        <v>0</v>
      </c>
      <c r="J25" s="18" t="str">
        <f>IF((COUNTBLANK(H25:H25)=1),"ncr",IF(H25&gt;H28,"W",IF(H25=H28,"D","L")))</f>
        <v>ncr</v>
      </c>
      <c r="K25" s="17"/>
      <c r="L25" s="18">
        <f>K29</f>
        <v>0</v>
      </c>
      <c r="M25" s="18" t="str">
        <f>IF((COUNTBLANK(K25:K25)=1),"ncr",IF(K25&gt;K29,"W",IF(K25=K29,"D","L")))</f>
        <v>ncr</v>
      </c>
      <c r="N25" s="17"/>
      <c r="O25" s="18">
        <f>N30</f>
        <v>0</v>
      </c>
      <c r="P25" s="18" t="str">
        <f>IF((COUNTBLANK(N25:N25)=1),"ncr",IF(N25&gt;N30,"W",IF(N25=N30,"D","L")))</f>
        <v>ncr</v>
      </c>
      <c r="Q25" s="17"/>
      <c r="R25" s="18">
        <f>Q26</f>
        <v>0</v>
      </c>
      <c r="S25" s="18" t="str">
        <f>IF((COUNTBLANK(Q25:Q25)=1),"ncr",IF(Q25&gt;Q26,"W",IF(Q25=Q26,"D","L")))</f>
        <v>ncr</v>
      </c>
      <c r="T25" s="17"/>
      <c r="U25" s="18">
        <f>T27</f>
        <v>0</v>
      </c>
      <c r="V25" s="18" t="str">
        <f>IF((COUNTBLANK(T25:T25)=1),"ncr",IF(T25&gt;T27,"W",IF(T25=T27,"D","L")))</f>
        <v>ncr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R Ingham</v>
      </c>
      <c r="AH25" s="18">
        <f aca="true" t="shared" si="15" ref="AH25:AH30">10-COUNTBLANK(B25:AE25)</f>
        <v>2</v>
      </c>
      <c r="AI25" s="18">
        <f aca="true" t="shared" si="16" ref="AI25:AI30">COUNTIF(A25:AE25,"W")</f>
        <v>1</v>
      </c>
      <c r="AJ25" s="18">
        <f aca="true" t="shared" si="17" ref="AJ25:AJ30">COUNTIF(B25:AE25,"D")</f>
        <v>0</v>
      </c>
      <c r="AK25" s="18">
        <f aca="true" t="shared" si="18" ref="AK25:AK30">COUNTIF(A25:AE25,"L")</f>
        <v>1</v>
      </c>
      <c r="AL25" s="18">
        <f aca="true" t="shared" si="19" ref="AL25:AL30">AI25*2+AJ25</f>
        <v>2</v>
      </c>
      <c r="AM25" s="18">
        <f aca="true" t="shared" si="20" ref="AM25:AM30">SUM(B25,E25,H25,K25,N25,Q25,T25,W25,Z25,AC25)</f>
        <v>335</v>
      </c>
      <c r="AN25" s="48"/>
      <c r="AO25" s="29"/>
      <c r="AY25" s="22"/>
    </row>
    <row r="26" spans="1:51" ht="12.75">
      <c r="A26" s="16" t="s">
        <v>39</v>
      </c>
      <c r="B26" s="17">
        <v>176</v>
      </c>
      <c r="C26" s="18">
        <f>B25</f>
        <v>165</v>
      </c>
      <c r="D26" s="18" t="str">
        <f>IF((COUNTBLANK(B26:B26)=1),"ncr",IF(B26&gt;B25,"W",IF(B26=B25,"D","L")))</f>
        <v>W</v>
      </c>
      <c r="E26" s="17">
        <v>168</v>
      </c>
      <c r="F26" s="18">
        <f>E29</f>
        <v>0</v>
      </c>
      <c r="G26" s="18" t="str">
        <f>IF((COUNTBLANK(E26:E26)=1),"ncr",IF(E26&gt;E29,"W",IF(E26=E29,"D","L")))</f>
        <v>W</v>
      </c>
      <c r="H26" s="17"/>
      <c r="I26" s="18">
        <f>H27</f>
        <v>0</v>
      </c>
      <c r="J26" s="18" t="str">
        <f>IF((COUNTBLANK(H26:H26)=1),"ncr",IF(H26&gt;H27,"W",IF(H26=H27,"D","L")))</f>
        <v>ncr</v>
      </c>
      <c r="K26" s="17"/>
      <c r="L26" s="18">
        <f>K30</f>
        <v>0</v>
      </c>
      <c r="M26" s="18" t="str">
        <f>IF((COUNTBLANK(K26:K26)=1),"ncr",IF(K26&gt;K30,"W",IF(K26=K30,"D","L")))</f>
        <v>ncr</v>
      </c>
      <c r="N26" s="17"/>
      <c r="O26" s="18">
        <f>N28</f>
        <v>0</v>
      </c>
      <c r="P26" s="18" t="str">
        <f>IF((COUNTBLANK(N26:N26)=1),"ncr",IF(N26&gt;N28,"W",IF(N26=N28,"D","L")))</f>
        <v>ncr</v>
      </c>
      <c r="Q26" s="17"/>
      <c r="R26" s="18">
        <f>Q25</f>
        <v>0</v>
      </c>
      <c r="S26" s="18" t="str">
        <f>IF((COUNTBLANK(Q26:Q26)=1),"ncr",IF(Q26&gt;Q25,"W",IF(Q26=Q25,"D","L")))</f>
        <v>ncr</v>
      </c>
      <c r="T26" s="17"/>
      <c r="U26" s="18">
        <f>T29</f>
        <v>0</v>
      </c>
      <c r="V26" s="18" t="str">
        <f>IF((COUNTBLANK(T26:T26)=1),"ncr",IF(T26&gt;T29,"W",IF(T26=T29,"D","L")))</f>
        <v>ncr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2</v>
      </c>
      <c r="AI26" s="18">
        <f t="shared" si="16"/>
        <v>2</v>
      </c>
      <c r="AJ26" s="18">
        <f t="shared" si="17"/>
        <v>0</v>
      </c>
      <c r="AK26" s="18">
        <f t="shared" si="18"/>
        <v>0</v>
      </c>
      <c r="AL26" s="18">
        <f t="shared" si="19"/>
        <v>4</v>
      </c>
      <c r="AM26" s="18">
        <f t="shared" si="20"/>
        <v>344</v>
      </c>
      <c r="AN26" s="48"/>
      <c r="AO26" s="29"/>
      <c r="AY26" s="22"/>
    </row>
    <row r="27" spans="1:51" ht="12.75">
      <c r="A27" s="16" t="s">
        <v>55</v>
      </c>
      <c r="B27" s="17">
        <v>140</v>
      </c>
      <c r="C27" s="18">
        <f>B30</f>
        <v>177</v>
      </c>
      <c r="D27" s="18" t="str">
        <f>IF((COUNTBLANK(B27:B27)=1),"ncr",IF(B27&gt;B30,"W",IF(B27=B30,"D","L")))</f>
        <v>L</v>
      </c>
      <c r="E27" s="17">
        <v>155</v>
      </c>
      <c r="F27" s="18">
        <f>E25</f>
        <v>170</v>
      </c>
      <c r="G27" s="18" t="str">
        <f>IF((COUNTBLANK(E27:E27)=1),"ncr",IF(E27&gt;E25,"W",IF(E27=E25,"D","L")))</f>
        <v>L</v>
      </c>
      <c r="H27" s="17"/>
      <c r="I27" s="18">
        <f>H26</f>
        <v>0</v>
      </c>
      <c r="J27" s="18" t="str">
        <f>IF((COUNTBLANK(H27:H27)=1),"ncr",IF(H27&gt;H26,"W",IF(H27=H26,"D","L")))</f>
        <v>ncr</v>
      </c>
      <c r="K27" s="17"/>
      <c r="L27" s="18">
        <f>K28</f>
        <v>0</v>
      </c>
      <c r="M27" s="18" t="str">
        <f>IF((COUNTBLANK(K27:K27)=1),"ncr",IF(K27&gt;K28,"W",IF(K27=K28,"D","L")))</f>
        <v>ncr</v>
      </c>
      <c r="N27" s="17"/>
      <c r="O27" s="18">
        <f>N29</f>
        <v>0</v>
      </c>
      <c r="P27" s="18" t="str">
        <f>IF((COUNTBLANK(N27:N27)=1),"ncr",IF(N27&gt;N29,"W",IF(N27=N29,"D","L")))</f>
        <v>ncr</v>
      </c>
      <c r="Q27" s="17"/>
      <c r="R27" s="18">
        <f>Q30</f>
        <v>0</v>
      </c>
      <c r="S27" s="18" t="str">
        <f>IF((COUNTBLANK(Q27:Q27)=1),"ncr",IF(Q27&gt;Q30,"W",IF(Q27=Q30,"D","L")))</f>
        <v>ncr</v>
      </c>
      <c r="T27" s="17"/>
      <c r="U27" s="18">
        <f>T25</f>
        <v>0</v>
      </c>
      <c r="V27" s="18" t="str">
        <f>IF((COUNTBLANK(T27:T27)=1),"ncr",IF(T27&gt;T25,"W",IF(T27=T25,"D","L")))</f>
        <v>ncr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Emma Waller</v>
      </c>
      <c r="AH27" s="18">
        <f t="shared" si="15"/>
        <v>2</v>
      </c>
      <c r="AI27" s="18">
        <f t="shared" si="16"/>
        <v>0</v>
      </c>
      <c r="AJ27" s="18">
        <f t="shared" si="17"/>
        <v>0</v>
      </c>
      <c r="AK27" s="18">
        <f t="shared" si="18"/>
        <v>2</v>
      </c>
      <c r="AL27" s="18">
        <f t="shared" si="19"/>
        <v>0</v>
      </c>
      <c r="AM27" s="18">
        <f t="shared" si="20"/>
        <v>295</v>
      </c>
      <c r="AN27" s="48"/>
      <c r="AO27" s="29"/>
      <c r="AY27" s="22"/>
    </row>
    <row r="28" spans="1:51" ht="12.75">
      <c r="A28" s="16" t="s">
        <v>46</v>
      </c>
      <c r="B28" s="17"/>
      <c r="C28" s="18">
        <f>B29</f>
        <v>0</v>
      </c>
      <c r="D28" s="18" t="str">
        <f>IF((COUNTBLANK(B28:B28)=1),"ncr",IF(B28&gt;B29,"W",IF(B28=B29,"D","L")))</f>
        <v>ncr</v>
      </c>
      <c r="E28" s="17">
        <v>170</v>
      </c>
      <c r="F28" s="18">
        <f>E30</f>
        <v>171</v>
      </c>
      <c r="G28" s="18" t="str">
        <f>IF((COUNTBLANK(E28:E28)=1),"ncr",IF(E28&gt;E30,"W",IF(E28=E30,"D","L")))</f>
        <v>L</v>
      </c>
      <c r="H28" s="17"/>
      <c r="I28" s="18">
        <f>H25</f>
        <v>0</v>
      </c>
      <c r="J28" s="18" t="str">
        <f>IF((COUNTBLANK(H28:H28)=1),"ncr",IF(H28&gt;H25,"W",IF(H28=H25,"D","L")))</f>
        <v>ncr</v>
      </c>
      <c r="K28" s="17"/>
      <c r="L28" s="18">
        <f>K27</f>
        <v>0</v>
      </c>
      <c r="M28" s="18" t="str">
        <f>IF((COUNTBLANK(K28:K28)=1),"ncr",IF(K28&gt;K27,"W",IF(K28=K27,"D","L")))</f>
        <v>ncr</v>
      </c>
      <c r="N28" s="17"/>
      <c r="O28" s="18">
        <f>N26</f>
        <v>0</v>
      </c>
      <c r="P28" s="18" t="str">
        <f>IF((COUNTBLANK(N28:N28)=1),"ncr",IF(N28&gt;N26,"W",IF(N28=N26,"D","L")))</f>
        <v>ncr</v>
      </c>
      <c r="Q28" s="17"/>
      <c r="R28" s="18">
        <f>Q29</f>
        <v>0</v>
      </c>
      <c r="S28" s="18" t="str">
        <f>IF((COUNTBLANK(Q28:Q28)=1),"ncr",IF(Q28&gt;Q29,"W",IF(Q28=Q29,"D","L")))</f>
        <v>ncr</v>
      </c>
      <c r="T28" s="17"/>
      <c r="U28" s="18">
        <f>T30</f>
        <v>0</v>
      </c>
      <c r="V28" s="18" t="str">
        <f>IF((COUNTBLANK(T28:T28)=1),"ncr",IF(T28&gt;T30,"W",IF(T28=T30,"D","L")))</f>
        <v>ncr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F Masood</v>
      </c>
      <c r="AH28" s="18">
        <f t="shared" si="15"/>
        <v>1</v>
      </c>
      <c r="AI28" s="18">
        <f t="shared" si="16"/>
        <v>0</v>
      </c>
      <c r="AJ28" s="18">
        <f t="shared" si="17"/>
        <v>0</v>
      </c>
      <c r="AK28" s="18">
        <f t="shared" si="18"/>
        <v>1</v>
      </c>
      <c r="AL28" s="18">
        <f t="shared" si="19"/>
        <v>0</v>
      </c>
      <c r="AM28" s="18">
        <f t="shared" si="20"/>
        <v>170</v>
      </c>
      <c r="AN28" s="48"/>
      <c r="AO28" s="29"/>
      <c r="AY28" s="22"/>
    </row>
    <row r="29" spans="1:51" ht="12.75">
      <c r="A29" s="16" t="s">
        <v>35</v>
      </c>
      <c r="B29" s="17"/>
      <c r="C29" s="18">
        <f>B28</f>
        <v>0</v>
      </c>
      <c r="D29" s="18" t="str">
        <f>IF((COUNTBLANK(B29:B29)=1),"ncr",IF(B29&gt;B28,"W",IF(B29=B28,"D","L")))</f>
        <v>ncr</v>
      </c>
      <c r="E29" s="17"/>
      <c r="F29" s="18">
        <f>E26</f>
        <v>168</v>
      </c>
      <c r="G29" s="18" t="str">
        <f>IF((COUNTBLANK(E29:E29)=1),"ncr",IF(E29&gt;E26,"W",IF(E29=E26,"D","L")))</f>
        <v>ncr</v>
      </c>
      <c r="H29" s="17"/>
      <c r="I29" s="18">
        <f>H30</f>
        <v>0</v>
      </c>
      <c r="J29" s="18" t="str">
        <f>IF((COUNTBLANK(H29:H29)=1),"ncr",IF(H29&gt;H30,"W",IF(H29=H30,"D","L")))</f>
        <v>ncr</v>
      </c>
      <c r="K29" s="17"/>
      <c r="L29" s="18">
        <f>K25</f>
        <v>0</v>
      </c>
      <c r="M29" s="18" t="str">
        <f>IF((COUNTBLANK(K29:K29)=1),"ncr",IF(K29&gt;K25,"W",IF(K29=K25,"D","L")))</f>
        <v>ncr</v>
      </c>
      <c r="N29" s="17"/>
      <c r="O29" s="18">
        <f>N27</f>
        <v>0</v>
      </c>
      <c r="P29" s="18" t="str">
        <f>IF((COUNTBLANK(N29:N29)=1),"ncr",IF(N29&gt;N27,"W",IF(N29=N27,"D","L")))</f>
        <v>ncr</v>
      </c>
      <c r="Q29" s="17"/>
      <c r="R29" s="18">
        <f>Q28</f>
        <v>0</v>
      </c>
      <c r="S29" s="18" t="str">
        <f>IF((COUNTBLANK(Q29:Q29)=1),"ncr",IF(Q29&gt;Q28,"W",IF(Q29=Q28,"D","L")))</f>
        <v>ncr</v>
      </c>
      <c r="T29" s="17"/>
      <c r="U29" s="18">
        <f>T26</f>
        <v>0</v>
      </c>
      <c r="V29" s="18" t="str">
        <f>IF((COUNTBLANK(T29:T29)=1),"ncr",IF(T29&gt;T26,"W",IF(T29=T26,"D","L")))</f>
        <v>ncr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M Tanski</v>
      </c>
      <c r="AH29" s="18">
        <f t="shared" si="15"/>
        <v>0</v>
      </c>
      <c r="AI29" s="18">
        <f t="shared" si="16"/>
        <v>0</v>
      </c>
      <c r="AJ29" s="18">
        <f t="shared" si="17"/>
        <v>0</v>
      </c>
      <c r="AK29" s="18">
        <f t="shared" si="18"/>
        <v>0</v>
      </c>
      <c r="AL29" s="18">
        <f t="shared" si="19"/>
        <v>0</v>
      </c>
      <c r="AM29" s="18">
        <f t="shared" si="20"/>
        <v>0</v>
      </c>
      <c r="AN29" s="48"/>
      <c r="AO29" s="29"/>
      <c r="AY29" s="22"/>
    </row>
    <row r="30" spans="1:51" ht="12.75">
      <c r="A30" s="16" t="s">
        <v>56</v>
      </c>
      <c r="B30" s="17">
        <v>177</v>
      </c>
      <c r="C30" s="18">
        <f>B27</f>
        <v>140</v>
      </c>
      <c r="D30" s="18" t="str">
        <f>IF((COUNTBLANK(B30:B30)=1),"ncr",IF(B30&gt;B27,"W",IF(B30=B27,"D","L")))</f>
        <v>W</v>
      </c>
      <c r="E30" s="17">
        <v>171</v>
      </c>
      <c r="F30" s="18">
        <f>E28</f>
        <v>170</v>
      </c>
      <c r="G30" s="18" t="str">
        <f>IF((COUNTBLANK(E30:E30)=1),"ncr",IF(E30&gt;E28,"W",IF(E30=E28,"D","L")))</f>
        <v>W</v>
      </c>
      <c r="H30" s="17"/>
      <c r="I30" s="18">
        <f>H29</f>
        <v>0</v>
      </c>
      <c r="J30" s="18" t="str">
        <f>IF((COUNTBLANK(H30:H30)=1),"ncr",IF(H30&gt;H29,"W",IF(H30=H39,"D","L")))</f>
        <v>ncr</v>
      </c>
      <c r="K30" s="17"/>
      <c r="L30" s="18">
        <f>K26</f>
        <v>0</v>
      </c>
      <c r="M30" s="18" t="str">
        <f>IF((COUNTBLANK(K30:K30)=1),"ncr",IF(K30&gt;K26,"W",IF(K30=K26,"D","L")))</f>
        <v>ncr</v>
      </c>
      <c r="N30" s="17"/>
      <c r="O30" s="18">
        <f>N25</f>
        <v>0</v>
      </c>
      <c r="P30" s="18" t="str">
        <f>IF((COUNTBLANK(N30:N30)=1),"ncr",IF(N30&gt;N25,"W",IF(N30=N25,"D","L")))</f>
        <v>ncr</v>
      </c>
      <c r="Q30" s="17"/>
      <c r="R30" s="18">
        <f>Q27</f>
        <v>0</v>
      </c>
      <c r="S30" s="18" t="str">
        <f>IF((COUNTBLANK(Q30:Q30)=1),"ncr",IF(Q30&gt;Q27,"W",IF(Q30=Q27,"D","L")))</f>
        <v>ncr</v>
      </c>
      <c r="T30" s="17"/>
      <c r="U30" s="18">
        <f>T28</f>
        <v>0</v>
      </c>
      <c r="V30" s="18" t="str">
        <f>IF((COUNTBLANK(T30:T30)=1),"ncr",IF(T30&gt;T28,"W",IF(T30=T28,"D","L")))</f>
        <v>ncr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S Holliday (J)</v>
      </c>
      <c r="AH30" s="18">
        <f t="shared" si="15"/>
        <v>2</v>
      </c>
      <c r="AI30" s="18">
        <f t="shared" si="16"/>
        <v>2</v>
      </c>
      <c r="AJ30" s="18">
        <f t="shared" si="17"/>
        <v>0</v>
      </c>
      <c r="AK30" s="18">
        <f t="shared" si="18"/>
        <v>0</v>
      </c>
      <c r="AL30" s="18">
        <f t="shared" si="19"/>
        <v>4</v>
      </c>
      <c r="AM30" s="18">
        <f t="shared" si="20"/>
        <v>348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49">
        <v>43387</v>
      </c>
      <c r="D33" s="50"/>
      <c r="E33" s="35" t="s">
        <v>19</v>
      </c>
      <c r="F33" s="49">
        <v>43401</v>
      </c>
      <c r="G33" s="50"/>
      <c r="H33" s="35" t="s">
        <v>20</v>
      </c>
      <c r="I33" s="49">
        <v>43415</v>
      </c>
      <c r="J33" s="50"/>
      <c r="K33" s="35" t="s">
        <v>21</v>
      </c>
      <c r="L33" s="49">
        <v>43429</v>
      </c>
      <c r="M33" s="50"/>
      <c r="N33" s="35" t="s">
        <v>22</v>
      </c>
      <c r="O33" s="49">
        <v>43443</v>
      </c>
      <c r="P33" s="50"/>
      <c r="Q33" s="35" t="s">
        <v>23</v>
      </c>
      <c r="R33" s="49">
        <v>43457</v>
      </c>
      <c r="S33" s="50"/>
      <c r="T33" s="35" t="s">
        <v>24</v>
      </c>
      <c r="U33" s="49">
        <v>43471</v>
      </c>
      <c r="V33" s="50"/>
      <c r="W33" s="35" t="s">
        <v>25</v>
      </c>
      <c r="X33" s="49">
        <v>43485</v>
      </c>
      <c r="Y33" s="50"/>
      <c r="Z33" s="35" t="s">
        <v>26</v>
      </c>
      <c r="AA33" s="49">
        <v>43499</v>
      </c>
      <c r="AB33" s="50"/>
      <c r="AC33" s="34" t="s">
        <v>27</v>
      </c>
      <c r="AD33" s="49">
        <v>43513</v>
      </c>
      <c r="AE33" s="50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57</v>
      </c>
      <c r="B35" s="17">
        <v>150</v>
      </c>
      <c r="C35" s="18">
        <f>B36</f>
        <v>162</v>
      </c>
      <c r="D35" s="18" t="str">
        <f>IF((COUNTBLANK(B35:B35)=1),"ncr",IF(B35&gt;B36,"W",IF(B35=B36,"D","L")))</f>
        <v>L</v>
      </c>
      <c r="E35" s="17">
        <v>131</v>
      </c>
      <c r="F35" s="18">
        <f>E37</f>
        <v>0</v>
      </c>
      <c r="G35" s="18" t="str">
        <f>IF((COUNTBLANK(E35:E35)=1),"ncr",IF(E35&gt;E37,"W",IF(E35=E37,"D","L")))</f>
        <v>W</v>
      </c>
      <c r="H35" s="17"/>
      <c r="I35" s="18">
        <f>H38</f>
        <v>0</v>
      </c>
      <c r="J35" s="18" t="str">
        <f>IF((COUNTBLANK(H35:H35)=1),"ncr",IF(H35&gt;H38,"W",IF(H35=H38,"D","L")))</f>
        <v>ncr</v>
      </c>
      <c r="K35" s="17"/>
      <c r="L35" s="18">
        <f>K39</f>
        <v>0</v>
      </c>
      <c r="M35" s="18" t="str">
        <f>IF((COUNTBLANK(K35:K35)=1),"ncr",IF(K35&gt;K39,"W",IF(K35=K39,"D","L")))</f>
        <v>ncr</v>
      </c>
      <c r="N35" s="17"/>
      <c r="O35" s="18">
        <f>N40</f>
        <v>0</v>
      </c>
      <c r="P35" s="18" t="str">
        <f>IF((COUNTBLANK(N35:N35)=1),"ncr",IF(N35&gt;N40,"W",IF(N35=N40,"D","L")))</f>
        <v>ncr</v>
      </c>
      <c r="Q35" s="17"/>
      <c r="R35" s="18">
        <f>Q36</f>
        <v>0</v>
      </c>
      <c r="S35" s="18" t="str">
        <f>IF((COUNTBLANK(Q35:Q35)=1),"ncr",IF(Q35&gt;Q36,"W",IF(Q35=Q36,"D","L")))</f>
        <v>ncr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Ross devlin</v>
      </c>
      <c r="AH35" s="18">
        <f aca="true" t="shared" si="22" ref="AH35:AH40">10-COUNTBLANK(B35:AE35)</f>
        <v>2</v>
      </c>
      <c r="AI35" s="18">
        <f aca="true" t="shared" si="23" ref="AI35:AI40">COUNTIF(A35:AE35,"W")</f>
        <v>1</v>
      </c>
      <c r="AJ35" s="18">
        <f aca="true" t="shared" si="24" ref="AJ35:AJ40">COUNTIF(B35:AE35,"D")</f>
        <v>0</v>
      </c>
      <c r="AK35" s="18">
        <f aca="true" t="shared" si="25" ref="AK35:AK40">COUNTIF(A35:AE35,"L")</f>
        <v>1</v>
      </c>
      <c r="AL35" s="18">
        <f aca="true" t="shared" si="26" ref="AL35:AL40">AI35*2+AJ35</f>
        <v>2</v>
      </c>
      <c r="AM35" s="18">
        <f aca="true" t="shared" si="27" ref="AM35:AM40">SUM(B35,E35,H35,K35,N35,Q35,T35,W35,Z35,AC35)</f>
        <v>281</v>
      </c>
      <c r="AN35" s="48"/>
      <c r="AO35" s="29"/>
      <c r="AY35" s="22"/>
    </row>
    <row r="36" spans="1:51" ht="12.75">
      <c r="A36" s="16" t="s">
        <v>37</v>
      </c>
      <c r="B36" s="17">
        <v>162</v>
      </c>
      <c r="C36" s="18">
        <f>B35</f>
        <v>150</v>
      </c>
      <c r="D36" s="18" t="str">
        <f>IF((COUNTBLANK(B36:B36)=1),"ncr",IF(B36&gt;B35,"W",IF(B36=B35,"D","L")))</f>
        <v>W</v>
      </c>
      <c r="E36" s="17">
        <v>150</v>
      </c>
      <c r="F36" s="18">
        <f>E39</f>
        <v>159</v>
      </c>
      <c r="G36" s="18" t="str">
        <f>IF((COUNTBLANK(E36:E36)=1),"ncr",IF(E36&gt;E39,"W",IF(E36=E39,"D","L")))</f>
        <v>L</v>
      </c>
      <c r="H36" s="17"/>
      <c r="I36" s="18">
        <f>H37</f>
        <v>0</v>
      </c>
      <c r="J36" s="18" t="str">
        <f>IF((COUNTBLANK(H36:H36)=1),"ncr",IF(H36&gt;H37,"W",IF(H36=H37,"D","L")))</f>
        <v>ncr</v>
      </c>
      <c r="K36" s="17"/>
      <c r="L36" s="18">
        <f>K40</f>
        <v>0</v>
      </c>
      <c r="M36" s="18" t="str">
        <f>IF((COUNTBLANK(K36:K36)=1),"ncr",IF(K36&gt;K40,"W",IF(K36=K40,"D","L")))</f>
        <v>ncr</v>
      </c>
      <c r="N36" s="17"/>
      <c r="O36" s="18">
        <f>N38</f>
        <v>0</v>
      </c>
      <c r="P36" s="18" t="str">
        <f>IF((COUNTBLANK(N36:N36)=1),"ncr",IF(N36&gt;N38,"W",IF(N36=N38,"D","L")))</f>
        <v>ncr</v>
      </c>
      <c r="Q36" s="17"/>
      <c r="R36" s="18">
        <f>Q35</f>
        <v>0</v>
      </c>
      <c r="S36" s="18" t="str">
        <f>IF((COUNTBLANK(Q36:Q36)=1),"ncr",IF(Q36&gt;Q35,"W",IF(Q36=Q35,"D","L")))</f>
        <v>ncr</v>
      </c>
      <c r="T36" s="17"/>
      <c r="U36" s="18">
        <f>T39</f>
        <v>0</v>
      </c>
      <c r="V36" s="18" t="str">
        <f>IF((COUNTBLANK(T36:T36)=1),"ncr",IF(T36&gt;T39,"W",IF(T36=T39,"D","L")))</f>
        <v>ncr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C R South</v>
      </c>
      <c r="AH36" s="18">
        <f t="shared" si="22"/>
        <v>2</v>
      </c>
      <c r="AI36" s="18">
        <f t="shared" si="23"/>
        <v>1</v>
      </c>
      <c r="AJ36" s="18">
        <f t="shared" si="24"/>
        <v>0</v>
      </c>
      <c r="AK36" s="18">
        <f t="shared" si="25"/>
        <v>1</v>
      </c>
      <c r="AL36" s="18">
        <f t="shared" si="26"/>
        <v>2</v>
      </c>
      <c r="AM36" s="18">
        <f t="shared" si="27"/>
        <v>312</v>
      </c>
      <c r="AN36" s="48"/>
      <c r="AO36" s="29"/>
      <c r="AY36" s="22"/>
    </row>
    <row r="37" spans="1:51" ht="12.75">
      <c r="A37" s="16" t="s">
        <v>58</v>
      </c>
      <c r="B37" s="17"/>
      <c r="C37" s="18">
        <f>B40</f>
        <v>162</v>
      </c>
      <c r="D37" s="18" t="str">
        <f>IF((COUNTBLANK(B37:B37)=1),"ncr",IF(B37&gt;B40,"W",IF(B37=B40,"D","L")))</f>
        <v>ncr</v>
      </c>
      <c r="E37" s="17"/>
      <c r="F37" s="18">
        <f>E35</f>
        <v>131</v>
      </c>
      <c r="G37" s="18" t="str">
        <f>IF((COUNTBLANK(E37:E37)=1),"ncr",IF(E37&gt;E35,"W",IF(E37=E35,"D","L")))</f>
        <v>ncr</v>
      </c>
      <c r="H37" s="17"/>
      <c r="I37" s="18">
        <f>H36</f>
        <v>0</v>
      </c>
      <c r="J37" s="18" t="str">
        <f>IF((COUNTBLANK(H37:H37)=1),"ncr",IF(H37&gt;H36,"W",IF(H37=H36,"D","L")))</f>
        <v>ncr</v>
      </c>
      <c r="K37" s="17"/>
      <c r="L37" s="18">
        <f>K38</f>
        <v>0</v>
      </c>
      <c r="M37" s="18" t="str">
        <f>IF((COUNTBLANK(K37:K37)=1),"ncr",IF(K37&gt;K38,"W",IF(K37=K38,"D","L")))</f>
        <v>ncr</v>
      </c>
      <c r="N37" s="17"/>
      <c r="O37" s="18">
        <f>N39</f>
        <v>0</v>
      </c>
      <c r="P37" s="18" t="str">
        <f>IF((COUNTBLANK(N37:N37)=1),"ncr",IF(N37&gt;N39,"W",IF(N37=N39,"D","L")))</f>
        <v>ncr</v>
      </c>
      <c r="Q37" s="17"/>
      <c r="R37" s="18">
        <f>Q40</f>
        <v>0</v>
      </c>
      <c r="S37" s="18" t="str">
        <f>IF((COUNTBLANK(Q37:Q37)=1),"ncr",IF(Q37&gt;Q40,"W",IF(Q37=Q40,"D","L")))</f>
        <v>ncr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Graham Fielding</v>
      </c>
      <c r="AH37" s="18">
        <f t="shared" si="22"/>
        <v>0</v>
      </c>
      <c r="AI37" s="18">
        <f t="shared" si="23"/>
        <v>0</v>
      </c>
      <c r="AJ37" s="18">
        <f t="shared" si="24"/>
        <v>0</v>
      </c>
      <c r="AK37" s="18">
        <f t="shared" si="25"/>
        <v>0</v>
      </c>
      <c r="AL37" s="18">
        <f t="shared" si="26"/>
        <v>0</v>
      </c>
      <c r="AM37" s="18">
        <f t="shared" si="27"/>
        <v>0</v>
      </c>
      <c r="AN37" s="48"/>
      <c r="AO37" s="29"/>
      <c r="AY37" s="22"/>
    </row>
    <row r="38" spans="1:51" ht="12.75">
      <c r="A38" s="16" t="s">
        <v>59</v>
      </c>
      <c r="B38" s="17">
        <v>144</v>
      </c>
      <c r="C38" s="18">
        <f>B39</f>
        <v>161</v>
      </c>
      <c r="D38" s="18" t="str">
        <f>IF((COUNTBLANK(B38:B38)=1),"ncr",IF(B38&gt;B39,"W",IF(B38=B39,"D","L")))</f>
        <v>L</v>
      </c>
      <c r="E38" s="17">
        <v>161</v>
      </c>
      <c r="F38" s="18">
        <f>E40</f>
        <v>173</v>
      </c>
      <c r="G38" s="18" t="str">
        <f>IF((COUNTBLANK(E38:E38)=1),"ncr",IF(E38&gt;E40,"W",IF(E38=E40,"D","L")))</f>
        <v>L</v>
      </c>
      <c r="H38" s="17"/>
      <c r="I38" s="18">
        <f>H35</f>
        <v>0</v>
      </c>
      <c r="J38" s="18" t="str">
        <f>IF((COUNTBLANK(H38:H38)=1),"ncr",IF(H38&gt;H35,"W",IF(H38=H35,"D","L")))</f>
        <v>ncr</v>
      </c>
      <c r="K38" s="17"/>
      <c r="L38" s="18">
        <f>K37</f>
        <v>0</v>
      </c>
      <c r="M38" s="18" t="str">
        <f>IF((COUNTBLANK(K38:K38)=1),"ncr",IF(K38&gt;K37,"W",IF(K38=K37,"D","L")))</f>
        <v>ncr</v>
      </c>
      <c r="N38" s="17"/>
      <c r="O38" s="18">
        <f>N36</f>
        <v>0</v>
      </c>
      <c r="P38" s="18" t="str">
        <f>IF((COUNTBLANK(N38:N38)=1),"ncr",IF(N38&gt;N36,"W",IF(N38=N36,"D","L")))</f>
        <v>ncr</v>
      </c>
      <c r="Q38" s="17"/>
      <c r="R38" s="18">
        <f>Q39</f>
        <v>0</v>
      </c>
      <c r="S38" s="18" t="str">
        <f>IF((COUNTBLANK(Q38:Q38)=1),"ncr",IF(Q38&gt;Q39,"W",IF(Q38=Q39,"D","L")))</f>
        <v>ncr</v>
      </c>
      <c r="T38" s="17"/>
      <c r="U38" s="18">
        <f>T40</f>
        <v>0</v>
      </c>
      <c r="V38" s="18" t="str">
        <f>IF((COUNTBLANK(T38:T38)=1),"ncr",IF(T38&gt;T40,"W",IF(T38=T40,"D","L")))</f>
        <v>ncr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J Billany</v>
      </c>
      <c r="AH38" s="18">
        <f t="shared" si="22"/>
        <v>2</v>
      </c>
      <c r="AI38" s="18">
        <f t="shared" si="23"/>
        <v>0</v>
      </c>
      <c r="AJ38" s="18">
        <f t="shared" si="24"/>
        <v>0</v>
      </c>
      <c r="AK38" s="18">
        <f t="shared" si="25"/>
        <v>2</v>
      </c>
      <c r="AL38" s="18">
        <f t="shared" si="26"/>
        <v>0</v>
      </c>
      <c r="AM38" s="18">
        <f t="shared" si="27"/>
        <v>305</v>
      </c>
      <c r="AN38" s="48"/>
      <c r="AO38" s="29"/>
      <c r="AY38" s="22"/>
    </row>
    <row r="39" spans="1:51" ht="12.75">
      <c r="A39" s="16" t="s">
        <v>60</v>
      </c>
      <c r="B39" s="17">
        <v>161</v>
      </c>
      <c r="C39" s="18">
        <f>B38</f>
        <v>144</v>
      </c>
      <c r="D39" s="18" t="str">
        <f>IF((COUNTBLANK(B39:B39)=1),"ncr",IF(B39&gt;B38,"W",IF(B39=B38,"D","L")))</f>
        <v>W</v>
      </c>
      <c r="E39" s="17">
        <v>159</v>
      </c>
      <c r="F39" s="18">
        <f>E36</f>
        <v>150</v>
      </c>
      <c r="G39" s="18" t="str">
        <f>IF((COUNTBLANK(E39:E39)=1),"ncr",IF(E39&gt;E36,"W",IF(E39=E36,"D","L")))</f>
        <v>W</v>
      </c>
      <c r="H39" s="17"/>
      <c r="I39" s="18">
        <f>H40</f>
        <v>0</v>
      </c>
      <c r="J39" s="18" t="str">
        <f>IF((COUNTBLANK(H39:H39)=1),"ncr",IF(H39&gt;H40,"W",IF(H39=H40,"D","L")))</f>
        <v>ncr</v>
      </c>
      <c r="K39" s="17"/>
      <c r="L39" s="18">
        <f>K35</f>
        <v>0</v>
      </c>
      <c r="M39" s="18" t="str">
        <f>IF((COUNTBLANK(K39:K39)=1),"ncr",IF(K39&gt;K35,"W",IF(K39=K35,"D","L")))</f>
        <v>ncr</v>
      </c>
      <c r="N39" s="17"/>
      <c r="O39" s="18">
        <f>N37</f>
        <v>0</v>
      </c>
      <c r="P39" s="18" t="str">
        <f>IF((COUNTBLANK(N39:N39)=1),"ncr",IF(N39&gt;N37,"W",IF(N39=N37,"D","L")))</f>
        <v>ncr</v>
      </c>
      <c r="Q39" s="17"/>
      <c r="R39" s="18">
        <f>Q38</f>
        <v>0</v>
      </c>
      <c r="S39" s="18" t="str">
        <f>IF((COUNTBLANK(Q39:Q39)=1),"ncr",IF(Q39&gt;Q38,"W",IF(Q39=Q38,"D","L")))</f>
        <v>ncr</v>
      </c>
      <c r="T39" s="17"/>
      <c r="U39" s="18">
        <f>T36</f>
        <v>0</v>
      </c>
      <c r="V39" s="18" t="str">
        <f>IF((COUNTBLANK(T39:T39)=1),"ncr",IF(T39&gt;T36,"W",IF(T39=T36,"D","L")))</f>
        <v>ncr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P Smith</v>
      </c>
      <c r="AH39" s="18">
        <f t="shared" si="22"/>
        <v>2</v>
      </c>
      <c r="AI39" s="18">
        <f t="shared" si="23"/>
        <v>2</v>
      </c>
      <c r="AJ39" s="18">
        <f t="shared" si="24"/>
        <v>0</v>
      </c>
      <c r="AK39" s="18">
        <f t="shared" si="25"/>
        <v>0</v>
      </c>
      <c r="AL39" s="18">
        <f t="shared" si="26"/>
        <v>4</v>
      </c>
      <c r="AM39" s="18">
        <f t="shared" si="27"/>
        <v>320</v>
      </c>
      <c r="AN39" s="48"/>
      <c r="AO39" s="29"/>
      <c r="AY39" s="22"/>
    </row>
    <row r="40" spans="1:51" ht="12.75">
      <c r="A40" s="16" t="s">
        <v>40</v>
      </c>
      <c r="B40" s="17">
        <v>162</v>
      </c>
      <c r="C40" s="18">
        <f>B37</f>
        <v>0</v>
      </c>
      <c r="D40" s="18" t="str">
        <f>IF((COUNTBLANK(B40:B40)=1),"ncr",IF(B40&gt;B37,"W",IF(B40=B37,"D","L")))</f>
        <v>W</v>
      </c>
      <c r="E40" s="17">
        <v>173</v>
      </c>
      <c r="F40" s="18">
        <f>E38</f>
        <v>161</v>
      </c>
      <c r="G40" s="18" t="str">
        <f>IF((COUNTBLANK(E40:E40)=1),"ncr",IF(E40&gt;E38,"W",IF(E40=E38,"D","L")))</f>
        <v>W</v>
      </c>
      <c r="H40" s="17"/>
      <c r="I40" s="18">
        <f>H39</f>
        <v>0</v>
      </c>
      <c r="J40" s="18" t="str">
        <f>IF((COUNTBLANK(H40:H40)=1),"ncr",IF(H40&gt;H39,"W",IF(H40=H49,"D","L")))</f>
        <v>ncr</v>
      </c>
      <c r="K40" s="17"/>
      <c r="L40" s="18">
        <f>K36</f>
        <v>0</v>
      </c>
      <c r="M40" s="18" t="str">
        <f>IF((COUNTBLANK(K40:K40)=1),"ncr",IF(K40&gt;K36,"W",IF(K40=K36,"D","L")))</f>
        <v>ncr</v>
      </c>
      <c r="N40" s="17"/>
      <c r="O40" s="18">
        <f>N35</f>
        <v>0</v>
      </c>
      <c r="P40" s="18" t="str">
        <f>IF((COUNTBLANK(N40:N40)=1),"ncr",IF(N40&gt;N35,"W",IF(N40=N35,"D","L")))</f>
        <v>ncr</v>
      </c>
      <c r="Q40" s="17"/>
      <c r="R40" s="18">
        <f>Q37</f>
        <v>0</v>
      </c>
      <c r="S40" s="18" t="str">
        <f>IF((COUNTBLANK(Q40:Q40)=1),"ncr",IF(Q40&gt;Q37,"W",IF(Q40=Q37,"D","L")))</f>
        <v>ncr</v>
      </c>
      <c r="T40" s="17"/>
      <c r="U40" s="18">
        <f>T38</f>
        <v>0</v>
      </c>
      <c r="V40" s="18" t="str">
        <f>IF((COUNTBLANK(T40:T40)=1),"ncr",IF(T40&gt;T38,"W",IF(T40=T38,"D","L")))</f>
        <v>ncr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A Marritt</v>
      </c>
      <c r="AH40" s="18">
        <f t="shared" si="22"/>
        <v>2</v>
      </c>
      <c r="AI40" s="18">
        <f t="shared" si="23"/>
        <v>2</v>
      </c>
      <c r="AJ40" s="18">
        <f t="shared" si="24"/>
        <v>0</v>
      </c>
      <c r="AK40" s="18">
        <f t="shared" si="25"/>
        <v>0</v>
      </c>
      <c r="AL40" s="18">
        <f t="shared" si="26"/>
        <v>4</v>
      </c>
      <c r="AM40" s="18">
        <f t="shared" si="27"/>
        <v>335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49">
        <v>43387</v>
      </c>
      <c r="D43" s="50"/>
      <c r="E43" s="35" t="s">
        <v>19</v>
      </c>
      <c r="F43" s="49">
        <v>43401</v>
      </c>
      <c r="G43" s="50"/>
      <c r="H43" s="35" t="s">
        <v>20</v>
      </c>
      <c r="I43" s="49">
        <v>43415</v>
      </c>
      <c r="J43" s="50"/>
      <c r="K43" s="35" t="s">
        <v>21</v>
      </c>
      <c r="L43" s="49">
        <v>43429</v>
      </c>
      <c r="M43" s="50"/>
      <c r="N43" s="35" t="s">
        <v>22</v>
      </c>
      <c r="O43" s="49">
        <v>43443</v>
      </c>
      <c r="P43" s="50"/>
      <c r="Q43" s="35" t="s">
        <v>23</v>
      </c>
      <c r="R43" s="49">
        <v>43457</v>
      </c>
      <c r="S43" s="50"/>
      <c r="T43" s="35" t="s">
        <v>24</v>
      </c>
      <c r="U43" s="49">
        <v>43471</v>
      </c>
      <c r="V43" s="50"/>
      <c r="W43" s="35" t="s">
        <v>25</v>
      </c>
      <c r="X43" s="49">
        <v>43485</v>
      </c>
      <c r="Y43" s="50"/>
      <c r="Z43" s="35" t="s">
        <v>26</v>
      </c>
      <c r="AA43" s="49">
        <v>43499</v>
      </c>
      <c r="AB43" s="50"/>
      <c r="AC43" s="34" t="s">
        <v>27</v>
      </c>
      <c r="AD43" s="49">
        <v>43513</v>
      </c>
      <c r="AE43" s="50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61</v>
      </c>
      <c r="B45" s="17">
        <v>143</v>
      </c>
      <c r="C45" s="18">
        <f>B46</f>
        <v>145</v>
      </c>
      <c r="D45" s="18" t="str">
        <f>IF((COUNTBLANK(B45:B45)=1),"ncr",IF(B45&gt;B46,"W",IF(B45=B46,"D","L")))</f>
        <v>L</v>
      </c>
      <c r="E45" s="17">
        <v>156</v>
      </c>
      <c r="F45" s="18">
        <f>E47</f>
        <v>163</v>
      </c>
      <c r="G45" s="18" t="str">
        <f>IF((COUNTBLANK(E45:E45)=1),"ncr",IF(E45&gt;E47,"W",IF(E45=E47,"D","L")))</f>
        <v>L</v>
      </c>
      <c r="H45" s="17"/>
      <c r="I45" s="18">
        <f>H48</f>
        <v>0</v>
      </c>
      <c r="J45" s="18" t="str">
        <f>IF((COUNTBLANK(H45:H45)=1),"ncr",IF(H45&gt;H48,"W",IF(H45=H48,"D","L")))</f>
        <v>ncr</v>
      </c>
      <c r="K45" s="17"/>
      <c r="L45" s="18">
        <f>K49</f>
        <v>0</v>
      </c>
      <c r="M45" s="18" t="str">
        <f>IF((COUNTBLANK(K45:K45)=1),"ncr",IF(K45&gt;K49,"W",IF(K45=K49,"D","L")))</f>
        <v>ncr</v>
      </c>
      <c r="N45" s="17"/>
      <c r="O45" s="18">
        <f>N50</f>
        <v>0</v>
      </c>
      <c r="P45" s="18" t="str">
        <f>IF((COUNTBLANK(N45:N45)=1),"ncr",IF(N45&gt;N50,"W",IF(N45=N50,"D","L")))</f>
        <v>ncr</v>
      </c>
      <c r="Q45" s="17"/>
      <c r="R45" s="18">
        <f>Q46</f>
        <v>0</v>
      </c>
      <c r="S45" s="18" t="str">
        <f>IF((COUNTBLANK(Q45:Q45)=1),"ncr",IF(Q45&gt;Q46,"W",IF(Q45=Q46,"D","L")))</f>
        <v>ncr</v>
      </c>
      <c r="T45" s="17"/>
      <c r="U45" s="18">
        <f>T47</f>
        <v>0</v>
      </c>
      <c r="V45" s="18" t="str">
        <f>IF((COUNTBLANK(T45:T45)=1),"ncr",IF(T45&gt;T47,"W",IF(T45=T47,"D","L")))</f>
        <v>ncr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Andy Addey</v>
      </c>
      <c r="AH45" s="18">
        <f aca="true" t="shared" si="29" ref="AH45:AH50">10-COUNTBLANK(B45:AE45)</f>
        <v>2</v>
      </c>
      <c r="AI45" s="18">
        <f aca="true" t="shared" si="30" ref="AI45:AI50">COUNTIF(A45:AE45,"W")</f>
        <v>0</v>
      </c>
      <c r="AJ45" s="18">
        <f aca="true" t="shared" si="31" ref="AJ45:AJ50">COUNTIF(B45:AE45,"D")</f>
        <v>0</v>
      </c>
      <c r="AK45" s="18">
        <f aca="true" t="shared" si="32" ref="AK45:AK50">COUNTIF(A45:AE45,"L")</f>
        <v>2</v>
      </c>
      <c r="AL45" s="18">
        <f aca="true" t="shared" si="33" ref="AL45:AL50">AI45*2+AJ45</f>
        <v>0</v>
      </c>
      <c r="AM45" s="18">
        <f aca="true" t="shared" si="34" ref="AM45:AM50">SUM(B45,E45,H45,K45,N45,Q45,T45,W45,Z45,AC45)</f>
        <v>299</v>
      </c>
      <c r="AN45" s="48"/>
      <c r="AO45" s="29"/>
      <c r="AY45" s="22"/>
    </row>
    <row r="46" spans="1:51" ht="12.75">
      <c r="A46" s="16" t="s">
        <v>42</v>
      </c>
      <c r="B46" s="17">
        <v>145</v>
      </c>
      <c r="C46" s="18">
        <f>B45</f>
        <v>143</v>
      </c>
      <c r="D46" s="18" t="str">
        <f>IF((COUNTBLANK(B46:B46)=1),"ncr",IF(B46&gt;B45,"W",IF(B46=B45,"D","L")))</f>
        <v>W</v>
      </c>
      <c r="E46" s="17">
        <v>121</v>
      </c>
      <c r="F46" s="18">
        <f>E49</f>
        <v>148</v>
      </c>
      <c r="G46" s="18" t="str">
        <f>IF((COUNTBLANK(E46:E46)=1),"ncr",IF(E46&gt;E49,"W",IF(E46=E49,"D","L")))</f>
        <v>L</v>
      </c>
      <c r="H46" s="17"/>
      <c r="I46" s="18">
        <f>H47</f>
        <v>0</v>
      </c>
      <c r="J46" s="18" t="str">
        <f>IF((COUNTBLANK(H46:H46)=1),"ncr",IF(H46&gt;H47,"W",IF(H46=H47,"D","L")))</f>
        <v>ncr</v>
      </c>
      <c r="K46" s="17"/>
      <c r="L46" s="18">
        <f>K50</f>
        <v>0</v>
      </c>
      <c r="M46" s="18" t="str">
        <f>IF((COUNTBLANK(K46:K46)=1),"ncr",IF(K46&gt;K50,"W",IF(K46=K50,"D","L")))</f>
        <v>ncr</v>
      </c>
      <c r="N46" s="17"/>
      <c r="O46" s="18">
        <f>N48</f>
        <v>0</v>
      </c>
      <c r="P46" s="18" t="str">
        <f>IF((COUNTBLANK(N46:N46)=1),"ncr",IF(N46&gt;N48,"W",IF(N46=N48,"D","L")))</f>
        <v>ncr</v>
      </c>
      <c r="Q46" s="17"/>
      <c r="R46" s="18">
        <f>Q45</f>
        <v>0</v>
      </c>
      <c r="S46" s="18" t="str">
        <f>IF((COUNTBLANK(Q46:Q46)=1),"ncr",IF(Q46&gt;Q45,"W",IF(Q46=Q45,"D","L")))</f>
        <v>ncr</v>
      </c>
      <c r="T46" s="17"/>
      <c r="U46" s="18">
        <f>T49</f>
        <v>0</v>
      </c>
      <c r="V46" s="18" t="str">
        <f>IF((COUNTBLANK(T46:T46)=1),"ncr",IF(T46&gt;T49,"W",IF(T46=T49,"D","L")))</f>
        <v>ncr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K Pulfrey</v>
      </c>
      <c r="AH46" s="18">
        <f t="shared" si="29"/>
        <v>2</v>
      </c>
      <c r="AI46" s="18">
        <f t="shared" si="30"/>
        <v>1</v>
      </c>
      <c r="AJ46" s="18">
        <f t="shared" si="31"/>
        <v>0</v>
      </c>
      <c r="AK46" s="18">
        <f t="shared" si="32"/>
        <v>1</v>
      </c>
      <c r="AL46" s="18">
        <f t="shared" si="33"/>
        <v>2</v>
      </c>
      <c r="AM46" s="18">
        <f t="shared" si="34"/>
        <v>266</v>
      </c>
      <c r="AN46" s="48"/>
      <c r="AO46" s="29"/>
      <c r="AY46" s="22"/>
    </row>
    <row r="47" spans="1:51" ht="12.75">
      <c r="A47" s="16" t="s">
        <v>62</v>
      </c>
      <c r="B47" s="17">
        <v>162</v>
      </c>
      <c r="C47" s="18">
        <f>B50</f>
        <v>110</v>
      </c>
      <c r="D47" s="18" t="str">
        <f>IF((COUNTBLANK(B47:B47)=1),"ncr",IF(B47&gt;B50,"W",IF(B47=B50,"D","L")))</f>
        <v>W</v>
      </c>
      <c r="E47" s="17">
        <v>163</v>
      </c>
      <c r="F47" s="18">
        <f>E45</f>
        <v>156</v>
      </c>
      <c r="G47" s="18" t="str">
        <f>IF((COUNTBLANK(E47:E47)=1),"ncr",IF(E47&gt;E45,"W",IF(E47=E45,"D","L")))</f>
        <v>W</v>
      </c>
      <c r="H47" s="17"/>
      <c r="I47" s="18">
        <f>H46</f>
        <v>0</v>
      </c>
      <c r="J47" s="18" t="str">
        <f>IF((COUNTBLANK(H47:H47)=1),"ncr",IF(H47&gt;H46,"W",IF(H47=H46,"D","L")))</f>
        <v>ncr</v>
      </c>
      <c r="K47" s="17"/>
      <c r="L47" s="18">
        <f>K48</f>
        <v>0</v>
      </c>
      <c r="M47" s="18" t="str">
        <f>IF((COUNTBLANK(K47:K47)=1),"ncr",IF(K47&gt;K48,"W",IF(K47=K48,"D","L")))</f>
        <v>ncr</v>
      </c>
      <c r="N47" s="17"/>
      <c r="O47" s="18">
        <f>N49</f>
        <v>0</v>
      </c>
      <c r="P47" s="18" t="str">
        <f>IF((COUNTBLANK(N47:N47)=1),"ncr",IF(N47&gt;N49,"W",IF(N47=N49,"D","L")))</f>
        <v>ncr</v>
      </c>
      <c r="Q47" s="17"/>
      <c r="R47" s="18">
        <f>Q50</f>
        <v>0</v>
      </c>
      <c r="S47" s="18" t="str">
        <f>IF((COUNTBLANK(Q47:Q47)=1),"ncr",IF(Q47&gt;Q50,"W",IF(Q47=Q50,"D","L")))</f>
        <v>ncr</v>
      </c>
      <c r="T47" s="17"/>
      <c r="U47" s="18">
        <f>T45</f>
        <v>0</v>
      </c>
      <c r="V47" s="18" t="str">
        <f>IF((COUNTBLANK(T47:T47)=1),"ncr",IF(T47&gt;T45,"W",IF(T47=T45,"D","L")))</f>
        <v>ncr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Leigh Saunders</v>
      </c>
      <c r="AH47" s="18">
        <f t="shared" si="29"/>
        <v>2</v>
      </c>
      <c r="AI47" s="18">
        <f t="shared" si="30"/>
        <v>2</v>
      </c>
      <c r="AJ47" s="18">
        <f t="shared" si="31"/>
        <v>0</v>
      </c>
      <c r="AK47" s="18">
        <f t="shared" si="32"/>
        <v>0</v>
      </c>
      <c r="AL47" s="18">
        <f t="shared" si="33"/>
        <v>4</v>
      </c>
      <c r="AM47" s="18">
        <f t="shared" si="34"/>
        <v>325</v>
      </c>
      <c r="AN47" s="48"/>
      <c r="AO47" s="29"/>
      <c r="AY47" s="22"/>
    </row>
    <row r="48" spans="1:51" ht="12.75">
      <c r="A48" s="16" t="s">
        <v>43</v>
      </c>
      <c r="B48" s="17">
        <v>143</v>
      </c>
      <c r="C48" s="18">
        <f>B49</f>
        <v>138</v>
      </c>
      <c r="D48" s="18" t="str">
        <f>IF((COUNTBLANK(B48:B48)=1),"ncr",IF(B48&gt;B49,"W",IF(B48=B49,"D","L")))</f>
        <v>W</v>
      </c>
      <c r="E48" s="17">
        <v>157</v>
      </c>
      <c r="F48" s="18">
        <f>E50</f>
        <v>118</v>
      </c>
      <c r="G48" s="18" t="str">
        <f>IF((COUNTBLANK(E48:E48)=1),"ncr",IF(E48&gt;E50,"W",IF(E48=E50,"D","L")))</f>
        <v>W</v>
      </c>
      <c r="H48" s="17"/>
      <c r="I48" s="18">
        <f>H45</f>
        <v>0</v>
      </c>
      <c r="J48" s="18" t="str">
        <f>IF((COUNTBLANK(H48:H48)=1),"ncr",IF(H48&gt;H45,"W",IF(H48=H45,"D","L")))</f>
        <v>ncr</v>
      </c>
      <c r="K48" s="17"/>
      <c r="L48" s="18">
        <f>K47</f>
        <v>0</v>
      </c>
      <c r="M48" s="18" t="str">
        <f>IF((COUNTBLANK(K48:K48)=1),"ncr",IF(K48&gt;K47,"W",IF(K48=K47,"D","L")))</f>
        <v>ncr</v>
      </c>
      <c r="N48" s="17"/>
      <c r="O48" s="18">
        <f>N46</f>
        <v>0</v>
      </c>
      <c r="P48" s="18" t="str">
        <f>IF((COUNTBLANK(N48:N48)=1),"ncr",IF(N48&gt;N46,"W",IF(N48=N46,"D","L")))</f>
        <v>ncr</v>
      </c>
      <c r="Q48" s="17"/>
      <c r="R48" s="18">
        <f>Q49</f>
        <v>0</v>
      </c>
      <c r="S48" s="18" t="str">
        <f>IF((COUNTBLANK(Q48:Q48)=1),"ncr",IF(Q48&gt;Q49,"W",IF(Q48=Q49,"D","L")))</f>
        <v>ncr</v>
      </c>
      <c r="T48" s="17"/>
      <c r="U48" s="18">
        <f>T50</f>
        <v>0</v>
      </c>
      <c r="V48" s="18" t="str">
        <f>IF((COUNTBLANK(T48:T48)=1),"ncr",IF(T48&gt;T50,"W",IF(T48=T50,"D","L")))</f>
        <v>ncr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B Smart</v>
      </c>
      <c r="AH48" s="18">
        <f t="shared" si="29"/>
        <v>2</v>
      </c>
      <c r="AI48" s="18">
        <f t="shared" si="30"/>
        <v>2</v>
      </c>
      <c r="AJ48" s="18">
        <f t="shared" si="31"/>
        <v>0</v>
      </c>
      <c r="AK48" s="18">
        <f t="shared" si="32"/>
        <v>0</v>
      </c>
      <c r="AL48" s="18">
        <f t="shared" si="33"/>
        <v>4</v>
      </c>
      <c r="AM48" s="18">
        <f t="shared" si="34"/>
        <v>300</v>
      </c>
      <c r="AN48" s="48"/>
      <c r="AO48" s="29"/>
      <c r="AY48" s="22"/>
    </row>
    <row r="49" spans="1:51" ht="12.75">
      <c r="A49" s="16" t="s">
        <v>63</v>
      </c>
      <c r="B49" s="17">
        <v>138</v>
      </c>
      <c r="C49" s="18">
        <f>B48</f>
        <v>143</v>
      </c>
      <c r="D49" s="18" t="str">
        <f>IF((COUNTBLANK(B49:B49)=1),"ncr",IF(B49&gt;B48,"W",IF(B49=B48,"D","L")))</f>
        <v>L</v>
      </c>
      <c r="E49" s="17">
        <v>148</v>
      </c>
      <c r="F49" s="18">
        <f>E46</f>
        <v>121</v>
      </c>
      <c r="G49" s="18" t="str">
        <f>IF((COUNTBLANK(E49:E49)=1),"ncr",IF(E49&gt;E46,"W",IF(E49=E46,"D","L")))</f>
        <v>W</v>
      </c>
      <c r="H49" s="17"/>
      <c r="I49" s="18">
        <f>H50</f>
        <v>0</v>
      </c>
      <c r="J49" s="18" t="str">
        <f>IF((COUNTBLANK(H49:H49)=1),"ncr",IF(H49&gt;H50,"W",IF(H49=H50,"D","L")))</f>
        <v>ncr</v>
      </c>
      <c r="K49" s="17"/>
      <c r="L49" s="18">
        <f>K45</f>
        <v>0</v>
      </c>
      <c r="M49" s="18" t="str">
        <f>IF((COUNTBLANK(K49:K49)=1),"ncr",IF(K49&gt;K45,"W",IF(K49=K45,"D","L")))</f>
        <v>ncr</v>
      </c>
      <c r="N49" s="17"/>
      <c r="O49" s="18">
        <f>N47</f>
        <v>0</v>
      </c>
      <c r="P49" s="18" t="str">
        <f>IF((COUNTBLANK(N49:N49)=1),"ncr",IF(N49&gt;N47,"W",IF(N49=N47,"D","L")))</f>
        <v>ncr</v>
      </c>
      <c r="Q49" s="17"/>
      <c r="R49" s="18">
        <f>Q48</f>
        <v>0</v>
      </c>
      <c r="S49" s="18" t="str">
        <f>IF((COUNTBLANK(Q49:Q49)=1),"ncr",IF(Q49&gt;Q48,"W",IF(Q49=Q48,"D","L")))</f>
        <v>ncr</v>
      </c>
      <c r="T49" s="17"/>
      <c r="U49" s="18">
        <f>T46</f>
        <v>0</v>
      </c>
      <c r="V49" s="18" t="str">
        <f>IF((COUNTBLANK(T49:T49)=1),"ncr",IF(T49&gt;T46,"W",IF(T49=T46,"D","L")))</f>
        <v>ncr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Peter Wood</v>
      </c>
      <c r="AH49" s="18">
        <f t="shared" si="29"/>
        <v>2</v>
      </c>
      <c r="AI49" s="18">
        <f t="shared" si="30"/>
        <v>1</v>
      </c>
      <c r="AJ49" s="18">
        <f t="shared" si="31"/>
        <v>0</v>
      </c>
      <c r="AK49" s="18">
        <f t="shared" si="32"/>
        <v>1</v>
      </c>
      <c r="AL49" s="18">
        <f t="shared" si="33"/>
        <v>2</v>
      </c>
      <c r="AM49" s="18">
        <f t="shared" si="34"/>
        <v>286</v>
      </c>
      <c r="AN49" s="48"/>
      <c r="AO49" s="29"/>
      <c r="AY49" s="22"/>
    </row>
    <row r="50" spans="1:41" ht="12.75">
      <c r="A50" s="16" t="s">
        <v>64</v>
      </c>
      <c r="B50" s="17">
        <v>110</v>
      </c>
      <c r="C50" s="18">
        <f>B47</f>
        <v>162</v>
      </c>
      <c r="D50" s="18" t="str">
        <f>IF((COUNTBLANK(B50:B50)=1),"ncr",IF(B50&gt;B47,"W",IF(B50=B47,"D","L")))</f>
        <v>L</v>
      </c>
      <c r="E50" s="17">
        <v>118</v>
      </c>
      <c r="F50" s="18">
        <f>E48</f>
        <v>157</v>
      </c>
      <c r="G50" s="18" t="str">
        <f>IF((COUNTBLANK(E50:E50)=1),"ncr",IF(E50&gt;E48,"W",IF(E50=E48,"D","L")))</f>
        <v>L</v>
      </c>
      <c r="H50" s="17"/>
      <c r="I50" s="18">
        <f>H49</f>
        <v>0</v>
      </c>
      <c r="J50" s="18" t="str">
        <f>IF((COUNTBLANK(H50:H50)=1),"ncr",IF(H50&gt;H49,"W",IF(H50=H70,"D","L")))</f>
        <v>ncr</v>
      </c>
      <c r="K50" s="17"/>
      <c r="L50" s="18">
        <f>K46</f>
        <v>0</v>
      </c>
      <c r="M50" s="18" t="str">
        <f>IF((COUNTBLANK(K50:K50)=1),"ncr",IF(K50&gt;K46,"W",IF(K50=K46,"D","L")))</f>
        <v>ncr</v>
      </c>
      <c r="N50" s="17"/>
      <c r="O50" s="18">
        <f>N45</f>
        <v>0</v>
      </c>
      <c r="P50" s="18" t="str">
        <f>IF((COUNTBLANK(N50:N50)=1),"ncr",IF(N50&gt;N45,"W",IF(N50=N45,"D","L")))</f>
        <v>ncr</v>
      </c>
      <c r="Q50" s="17"/>
      <c r="R50" s="18">
        <f>Q47</f>
        <v>0</v>
      </c>
      <c r="S50" s="18" t="str">
        <f>IF((COUNTBLANK(Q50:Q50)=1),"ncr",IF(Q50&gt;Q47,"W",IF(Q50=Q47,"D","L")))</f>
        <v>ncr</v>
      </c>
      <c r="T50" s="17"/>
      <c r="U50" s="18">
        <f>T48</f>
        <v>0</v>
      </c>
      <c r="V50" s="18" t="str">
        <f>IF((COUNTBLANK(T50:T50)=1),"ncr",IF(T50&gt;T48,"W",IF(T50=T48,"D","L")))</f>
        <v>ncr</v>
      </c>
      <c r="W50" s="17"/>
      <c r="X50" s="18">
        <f>W49</f>
        <v>0</v>
      </c>
      <c r="Y50" s="18" t="str">
        <f>IF((COUNTBLANK(W50:W50)=1),"ncr",IF(W50&gt;W49,"W",IF(W50=W70,"D","L")))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Phil Ward</v>
      </c>
      <c r="AH50" s="18">
        <f t="shared" si="29"/>
        <v>2</v>
      </c>
      <c r="AI50" s="18">
        <f t="shared" si="30"/>
        <v>0</v>
      </c>
      <c r="AJ50" s="18">
        <f t="shared" si="31"/>
        <v>0</v>
      </c>
      <c r="AK50" s="18">
        <f t="shared" si="32"/>
        <v>2</v>
      </c>
      <c r="AL50" s="18">
        <f t="shared" si="33"/>
        <v>0</v>
      </c>
      <c r="AM50" s="18">
        <f t="shared" si="34"/>
        <v>228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49">
        <v>43387</v>
      </c>
      <c r="D53" s="50"/>
      <c r="E53" s="35" t="s">
        <v>19</v>
      </c>
      <c r="F53" s="49">
        <v>43401</v>
      </c>
      <c r="G53" s="50"/>
      <c r="H53" s="35" t="s">
        <v>20</v>
      </c>
      <c r="I53" s="49">
        <v>43415</v>
      </c>
      <c r="J53" s="50"/>
      <c r="K53" s="35" t="s">
        <v>21</v>
      </c>
      <c r="L53" s="49">
        <v>43429</v>
      </c>
      <c r="M53" s="50"/>
      <c r="N53" s="35" t="s">
        <v>22</v>
      </c>
      <c r="O53" s="49">
        <v>43443</v>
      </c>
      <c r="P53" s="50"/>
      <c r="Q53" s="35" t="s">
        <v>23</v>
      </c>
      <c r="R53" s="49">
        <v>43457</v>
      </c>
      <c r="S53" s="50"/>
      <c r="T53" s="35" t="s">
        <v>24</v>
      </c>
      <c r="U53" s="49">
        <v>43471</v>
      </c>
      <c r="V53" s="50"/>
      <c r="W53" s="35" t="s">
        <v>25</v>
      </c>
      <c r="X53" s="49">
        <v>43485</v>
      </c>
      <c r="Y53" s="50"/>
      <c r="Z53" s="35" t="s">
        <v>26</v>
      </c>
      <c r="AA53" s="49">
        <v>43499</v>
      </c>
      <c r="AB53" s="50"/>
      <c r="AC53" s="34" t="s">
        <v>27</v>
      </c>
      <c r="AD53" s="49">
        <v>43513</v>
      </c>
      <c r="AE53" s="50"/>
      <c r="AF53" s="7"/>
      <c r="AG53" s="5" t="s">
        <v>6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31"/>
      <c r="B55" s="17"/>
      <c r="C55" s="18"/>
      <c r="D55" s="18"/>
      <c r="E55" s="17"/>
      <c r="F55" s="18"/>
      <c r="G55" s="18"/>
      <c r="H55" s="17"/>
      <c r="I55" s="18"/>
      <c r="J55" s="18"/>
      <c r="K55" s="17"/>
      <c r="L55" s="18"/>
      <c r="M55" s="18"/>
      <c r="N55" s="17"/>
      <c r="O55" s="18"/>
      <c r="P55" s="18"/>
      <c r="Q55" s="17"/>
      <c r="R55" s="18"/>
      <c r="S55" s="18"/>
      <c r="T55" s="17"/>
      <c r="U55" s="18"/>
      <c r="V55" s="18"/>
      <c r="W55" s="17"/>
      <c r="X55" s="18"/>
      <c r="Y55" s="18"/>
      <c r="Z55" s="17"/>
      <c r="AA55" s="18"/>
      <c r="AB55" s="18"/>
      <c r="AC55" s="17"/>
      <c r="AD55" s="18"/>
      <c r="AE55" s="19"/>
      <c r="AG55" s="16">
        <f aca="true" t="shared" si="35" ref="AG55:AG60">+A55</f>
        <v>0</v>
      </c>
      <c r="AH55" s="18"/>
      <c r="AI55" s="18"/>
      <c r="AJ55" s="18"/>
      <c r="AK55" s="18"/>
      <c r="AL55" s="18"/>
      <c r="AM55" s="18"/>
      <c r="AN55" s="30"/>
      <c r="AO55" s="29"/>
      <c r="AY55" s="22"/>
    </row>
    <row r="56" spans="1:51" ht="12.75">
      <c r="A56" s="31"/>
      <c r="B56" s="17"/>
      <c r="C56" s="18"/>
      <c r="D56" s="18"/>
      <c r="E56" s="17"/>
      <c r="F56" s="18"/>
      <c r="G56" s="18"/>
      <c r="H56" s="17"/>
      <c r="I56" s="18"/>
      <c r="J56" s="18"/>
      <c r="K56" s="17"/>
      <c r="L56" s="18"/>
      <c r="M56" s="18"/>
      <c r="N56" s="17"/>
      <c r="O56" s="18"/>
      <c r="P56" s="18"/>
      <c r="Q56" s="17"/>
      <c r="R56" s="18"/>
      <c r="S56" s="18"/>
      <c r="T56" s="17"/>
      <c r="U56" s="18"/>
      <c r="V56" s="18"/>
      <c r="W56" s="17"/>
      <c r="X56" s="18"/>
      <c r="Y56" s="18"/>
      <c r="Z56" s="17"/>
      <c r="AA56" s="18"/>
      <c r="AB56" s="18"/>
      <c r="AC56" s="17"/>
      <c r="AD56" s="18"/>
      <c r="AE56" s="19"/>
      <c r="AG56" s="16">
        <f t="shared" si="35"/>
        <v>0</v>
      </c>
      <c r="AH56" s="18"/>
      <c r="AI56" s="18"/>
      <c r="AJ56" s="18"/>
      <c r="AK56" s="18"/>
      <c r="AL56" s="18"/>
      <c r="AM56" s="18"/>
      <c r="AN56" s="18"/>
      <c r="AO56" s="29"/>
      <c r="AY56" s="22"/>
    </row>
    <row r="57" spans="1:51" ht="12.75">
      <c r="A57" s="31"/>
      <c r="B57" s="17"/>
      <c r="C57" s="18"/>
      <c r="D57" s="18"/>
      <c r="E57" s="17"/>
      <c r="F57" s="18"/>
      <c r="G57" s="18"/>
      <c r="H57" s="17"/>
      <c r="I57" s="18"/>
      <c r="J57" s="18"/>
      <c r="K57" s="17"/>
      <c r="L57" s="18"/>
      <c r="M57" s="18"/>
      <c r="N57" s="17"/>
      <c r="O57" s="18"/>
      <c r="P57" s="18"/>
      <c r="Q57" s="17"/>
      <c r="R57" s="18"/>
      <c r="S57" s="18"/>
      <c r="T57" s="17"/>
      <c r="U57" s="18"/>
      <c r="V57" s="18"/>
      <c r="W57" s="17"/>
      <c r="X57" s="18"/>
      <c r="Y57" s="18"/>
      <c r="Z57" s="17"/>
      <c r="AA57" s="18"/>
      <c r="AB57" s="18"/>
      <c r="AC57" s="17"/>
      <c r="AD57" s="18"/>
      <c r="AE57" s="19"/>
      <c r="AG57" s="16">
        <f t="shared" si="35"/>
        <v>0</v>
      </c>
      <c r="AH57" s="18"/>
      <c r="AI57" s="18"/>
      <c r="AJ57" s="18"/>
      <c r="AK57" s="18"/>
      <c r="AL57" s="18"/>
      <c r="AM57" s="18"/>
      <c r="AN57" s="30"/>
      <c r="AO57" s="29"/>
      <c r="AY57" s="22"/>
    </row>
    <row r="58" spans="1:51" ht="12.75">
      <c r="A58" s="31"/>
      <c r="B58" s="17"/>
      <c r="C58" s="18"/>
      <c r="D58" s="18"/>
      <c r="E58" s="17"/>
      <c r="F58" s="18"/>
      <c r="G58" s="18"/>
      <c r="H58" s="17"/>
      <c r="I58" s="18"/>
      <c r="J58" s="18"/>
      <c r="K58" s="17"/>
      <c r="L58" s="18"/>
      <c r="M58" s="18"/>
      <c r="N58" s="17"/>
      <c r="O58" s="18"/>
      <c r="P58" s="18"/>
      <c r="Q58" s="17"/>
      <c r="R58" s="18"/>
      <c r="S58" s="18"/>
      <c r="T58" s="17"/>
      <c r="U58" s="18"/>
      <c r="V58" s="18"/>
      <c r="W58" s="17"/>
      <c r="X58" s="18"/>
      <c r="Y58" s="18"/>
      <c r="Z58" s="17"/>
      <c r="AA58" s="18"/>
      <c r="AB58" s="18"/>
      <c r="AC58" s="17"/>
      <c r="AD58" s="18"/>
      <c r="AE58" s="19"/>
      <c r="AG58" s="16">
        <f t="shared" si="35"/>
        <v>0</v>
      </c>
      <c r="AH58" s="18"/>
      <c r="AI58" s="18"/>
      <c r="AJ58" s="18"/>
      <c r="AK58" s="18"/>
      <c r="AL58" s="18"/>
      <c r="AM58" s="18"/>
      <c r="AN58" s="18"/>
      <c r="AO58" s="29"/>
      <c r="AY58" s="22"/>
    </row>
    <row r="59" spans="1:51" ht="12.75">
      <c r="A59" s="31"/>
      <c r="B59" s="17"/>
      <c r="C59" s="18"/>
      <c r="D59" s="18"/>
      <c r="E59" s="17"/>
      <c r="F59" s="18"/>
      <c r="G59" s="18"/>
      <c r="H59" s="17"/>
      <c r="I59" s="18"/>
      <c r="J59" s="18"/>
      <c r="K59" s="17"/>
      <c r="L59" s="18"/>
      <c r="M59" s="18"/>
      <c r="N59" s="17"/>
      <c r="O59" s="18"/>
      <c r="P59" s="18"/>
      <c r="Q59" s="17"/>
      <c r="R59" s="18"/>
      <c r="S59" s="18"/>
      <c r="T59" s="17"/>
      <c r="U59" s="18"/>
      <c r="V59" s="18"/>
      <c r="W59" s="17"/>
      <c r="X59" s="18"/>
      <c r="Y59" s="18"/>
      <c r="Z59" s="17"/>
      <c r="AA59" s="18"/>
      <c r="AB59" s="18"/>
      <c r="AC59" s="17"/>
      <c r="AD59" s="18"/>
      <c r="AE59" s="19"/>
      <c r="AG59" s="16">
        <f t="shared" si="35"/>
        <v>0</v>
      </c>
      <c r="AH59" s="18"/>
      <c r="AI59" s="18"/>
      <c r="AJ59" s="18"/>
      <c r="AK59" s="18"/>
      <c r="AL59" s="18"/>
      <c r="AM59" s="18"/>
      <c r="AN59" s="18"/>
      <c r="AO59" s="29"/>
      <c r="AY59" s="22"/>
    </row>
    <row r="60" spans="1:41" ht="12.75">
      <c r="A60" s="31"/>
      <c r="B60" s="17"/>
      <c r="C60" s="18"/>
      <c r="D60" s="18"/>
      <c r="E60" s="17"/>
      <c r="F60" s="18"/>
      <c r="G60" s="18"/>
      <c r="H60" s="17"/>
      <c r="I60" s="18"/>
      <c r="J60" s="18"/>
      <c r="K60" s="17"/>
      <c r="L60" s="18"/>
      <c r="M60" s="18"/>
      <c r="N60" s="17"/>
      <c r="O60" s="18"/>
      <c r="P60" s="18"/>
      <c r="Q60" s="17"/>
      <c r="R60" s="18"/>
      <c r="S60" s="18"/>
      <c r="T60" s="17"/>
      <c r="U60" s="36"/>
      <c r="V60" s="18"/>
      <c r="W60" s="17"/>
      <c r="X60" s="18"/>
      <c r="Y60" s="18"/>
      <c r="Z60" s="17"/>
      <c r="AA60" s="18"/>
      <c r="AB60" s="18"/>
      <c r="AC60" s="17"/>
      <c r="AD60" s="18"/>
      <c r="AE60" s="19"/>
      <c r="AG60" s="16">
        <f t="shared" si="35"/>
        <v>0</v>
      </c>
      <c r="AH60" s="18"/>
      <c r="AI60" s="18"/>
      <c r="AJ60" s="18"/>
      <c r="AK60" s="18"/>
      <c r="AL60" s="18"/>
      <c r="AM60" s="18"/>
      <c r="AN60" s="18"/>
      <c r="AO60" s="29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4" spans="1:41" s="17" customFormat="1" ht="21" thickBot="1">
      <c r="A64" s="18"/>
      <c r="B64" s="54" t="s">
        <v>48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18"/>
      <c r="AH64" s="18"/>
      <c r="AI64" s="18"/>
      <c r="AJ64" s="18"/>
      <c r="AK64" s="37"/>
      <c r="AL64" s="18"/>
      <c r="AM64" s="18"/>
      <c r="AN64" s="18"/>
      <c r="AO64" s="38"/>
    </row>
    <row r="65" spans="1:41" s="17" customFormat="1" ht="12.75">
      <c r="A65" s="5" t="s">
        <v>30</v>
      </c>
      <c r="B65" s="33" t="s">
        <v>17</v>
      </c>
      <c r="C65" s="49">
        <v>43387</v>
      </c>
      <c r="D65" s="50"/>
      <c r="E65" s="35" t="s">
        <v>19</v>
      </c>
      <c r="F65" s="49">
        <v>43401</v>
      </c>
      <c r="G65" s="50"/>
      <c r="H65" s="35" t="s">
        <v>20</v>
      </c>
      <c r="I65" s="49">
        <v>43415</v>
      </c>
      <c r="J65" s="50"/>
      <c r="K65" s="35" t="s">
        <v>21</v>
      </c>
      <c r="L65" s="49">
        <v>43429</v>
      </c>
      <c r="M65" s="50"/>
      <c r="N65" s="35" t="s">
        <v>22</v>
      </c>
      <c r="O65" s="49">
        <v>43443</v>
      </c>
      <c r="P65" s="50"/>
      <c r="Q65" s="35" t="s">
        <v>23</v>
      </c>
      <c r="R65" s="49">
        <v>43457</v>
      </c>
      <c r="S65" s="50"/>
      <c r="T65" s="35" t="s">
        <v>24</v>
      </c>
      <c r="U65" s="49">
        <v>43471</v>
      </c>
      <c r="V65" s="50"/>
      <c r="W65" s="35" t="s">
        <v>25</v>
      </c>
      <c r="X65" s="49">
        <v>43485</v>
      </c>
      <c r="Y65" s="50"/>
      <c r="Z65" s="35" t="s">
        <v>26</v>
      </c>
      <c r="AA65" s="49">
        <v>43499</v>
      </c>
      <c r="AB65" s="50"/>
      <c r="AC65" s="34" t="s">
        <v>27</v>
      </c>
      <c r="AD65" s="49">
        <v>43513</v>
      </c>
      <c r="AE65" s="50"/>
      <c r="AF65" s="7"/>
      <c r="AG65" s="5" t="s">
        <v>2</v>
      </c>
      <c r="AH65" s="6" t="s">
        <v>7</v>
      </c>
      <c r="AI65" s="6" t="s">
        <v>8</v>
      </c>
      <c r="AJ65" s="6" t="s">
        <v>9</v>
      </c>
      <c r="AK65" s="6" t="s">
        <v>10</v>
      </c>
      <c r="AL65" s="6" t="s">
        <v>11</v>
      </c>
      <c r="AM65" s="6" t="s">
        <v>12</v>
      </c>
      <c r="AN65" s="6" t="s">
        <v>15</v>
      </c>
      <c r="AO65" s="8" t="s">
        <v>13</v>
      </c>
    </row>
    <row r="66" spans="1:41" s="18" customFormat="1" ht="13.5" thickBot="1">
      <c r="A66" s="10" t="s">
        <v>0</v>
      </c>
      <c r="B66" s="13" t="s">
        <v>1</v>
      </c>
      <c r="C66" s="11" t="s">
        <v>16</v>
      </c>
      <c r="D66" s="11" t="s">
        <v>18</v>
      </c>
      <c r="E66" s="13" t="s">
        <v>1</v>
      </c>
      <c r="F66" s="11" t="s">
        <v>16</v>
      </c>
      <c r="G66" s="11" t="s">
        <v>18</v>
      </c>
      <c r="H66" s="13" t="s">
        <v>1</v>
      </c>
      <c r="I66" s="11" t="s">
        <v>16</v>
      </c>
      <c r="J66" s="11" t="s">
        <v>18</v>
      </c>
      <c r="K66" s="13" t="s">
        <v>1</v>
      </c>
      <c r="L66" s="11" t="s">
        <v>16</v>
      </c>
      <c r="M66" s="11" t="s">
        <v>18</v>
      </c>
      <c r="N66" s="13" t="s">
        <v>1</v>
      </c>
      <c r="O66" s="11" t="s">
        <v>16</v>
      </c>
      <c r="P66" s="11" t="s">
        <v>18</v>
      </c>
      <c r="Q66" s="13" t="s">
        <v>1</v>
      </c>
      <c r="R66" s="11" t="s">
        <v>16</v>
      </c>
      <c r="S66" s="11" t="s">
        <v>18</v>
      </c>
      <c r="T66" s="13" t="s">
        <v>1</v>
      </c>
      <c r="U66" s="11" t="s">
        <v>16</v>
      </c>
      <c r="V66" s="11" t="s">
        <v>18</v>
      </c>
      <c r="W66" s="13" t="s">
        <v>1</v>
      </c>
      <c r="X66" s="11" t="s">
        <v>16</v>
      </c>
      <c r="Y66" s="11" t="s">
        <v>18</v>
      </c>
      <c r="Z66" s="13" t="s">
        <v>1</v>
      </c>
      <c r="AA66" s="11" t="s">
        <v>16</v>
      </c>
      <c r="AB66" s="11" t="s">
        <v>18</v>
      </c>
      <c r="AC66" s="13" t="s">
        <v>1</v>
      </c>
      <c r="AD66" s="11" t="s">
        <v>16</v>
      </c>
      <c r="AE66" s="12" t="s">
        <v>18</v>
      </c>
      <c r="AF66" s="14"/>
      <c r="AG66" s="10" t="s">
        <v>0</v>
      </c>
      <c r="AH66" s="11"/>
      <c r="AI66" s="11"/>
      <c r="AJ66" s="11"/>
      <c r="AK66" s="11"/>
      <c r="AL66" s="11"/>
      <c r="AM66" s="11"/>
      <c r="AN66" s="11"/>
      <c r="AO66" s="15"/>
    </row>
    <row r="67" spans="1:41" s="18" customFormat="1" ht="12.75">
      <c r="A67" s="44" t="s">
        <v>29</v>
      </c>
      <c r="B67" s="45">
        <f>SUM(B68:B70)</f>
        <v>370</v>
      </c>
      <c r="C67" s="18">
        <f>B72</f>
        <v>445</v>
      </c>
      <c r="D67" s="18" t="str">
        <f>IF((B67=0),"ncr",IF(B67&gt;B72,"W",IF(B67=B72,"D","L")))</f>
        <v>L</v>
      </c>
      <c r="E67" s="45">
        <f>SUM(E68:E70)</f>
        <v>524</v>
      </c>
      <c r="F67" s="18">
        <f>E77</f>
        <v>502</v>
      </c>
      <c r="G67" s="18" t="str">
        <f>IF((E67=0),"ncr",IF(E67&gt;E77,"W",IF(E67=E77,"D","L")))</f>
        <v>W</v>
      </c>
      <c r="H67" s="45">
        <f>SUM(H68:H70)</f>
        <v>0</v>
      </c>
      <c r="I67" s="18">
        <f>H82</f>
        <v>0</v>
      </c>
      <c r="J67" s="18" t="str">
        <f>IF((H67=0),"ncr",IF(H67&gt;H82,"W",IF(H67=H82,"D","L")))</f>
        <v>ncr</v>
      </c>
      <c r="K67" s="45">
        <f>SUM(K68:K70)</f>
        <v>0</v>
      </c>
      <c r="L67" s="18">
        <f>K87</f>
        <v>0</v>
      </c>
      <c r="M67" s="18" t="str">
        <f>IF((K67=0),"ncr",IF(K67&gt;K87,"W",IF(K67=K87,"D","L")))</f>
        <v>ncr</v>
      </c>
      <c r="N67" s="45">
        <f>SUM(N68:N70)</f>
        <v>0</v>
      </c>
      <c r="O67" s="18">
        <f>N92</f>
        <v>0</v>
      </c>
      <c r="P67" s="18" t="str">
        <f>IF((N67=0),"ncr",IF(N67&gt;N92,"W",IF(N67=N92,"D","L")))</f>
        <v>ncr</v>
      </c>
      <c r="Q67" s="45">
        <f>SUM(Q68:Q70)</f>
        <v>0</v>
      </c>
      <c r="R67" s="18">
        <f>Q72</f>
        <v>0</v>
      </c>
      <c r="S67" s="18" t="str">
        <f>IF((Q67=0),"ncr",IF(Q67&gt;Q72,"W",IF(Q67=Q72,"D","L")))</f>
        <v>ncr</v>
      </c>
      <c r="T67" s="45">
        <f>SUM(T68:T70)</f>
        <v>0</v>
      </c>
      <c r="U67" s="18">
        <f>T77</f>
        <v>0</v>
      </c>
      <c r="V67" s="18" t="str">
        <f>IF((T67=0),"ncr",IF(T67&gt;T77,"W",IF(T67=T77,"D","L")))</f>
        <v>ncr</v>
      </c>
      <c r="W67" s="45">
        <f>SUM(W68:W70)</f>
        <v>0</v>
      </c>
      <c r="X67" s="18">
        <f>W82</f>
        <v>0</v>
      </c>
      <c r="Y67" s="18" t="str">
        <f>IF((W67=0),"ncr",IF(W67&gt;W82,"W",IF(W67=W82,"D","L")))</f>
        <v>ncr</v>
      </c>
      <c r="Z67" s="45">
        <f>SUM(Z68:Z70)</f>
        <v>0</v>
      </c>
      <c r="AA67" s="18">
        <f>Z87</f>
        <v>0</v>
      </c>
      <c r="AB67" s="18" t="str">
        <f>IF(OR(Z68=0,Z69=0),"ncr",IF(Z67&gt;Z87,"W",IF(Z67=Z87,"D","L")))</f>
        <v>ncr</v>
      </c>
      <c r="AC67" s="45">
        <f>SUM(AC68:AC70)</f>
        <v>0</v>
      </c>
      <c r="AD67" s="18">
        <f>AC92</f>
        <v>0</v>
      </c>
      <c r="AE67" s="19" t="str">
        <f>IF((AC67=0),"ncr",IF(AC67&gt;AC92,"W",IF(AC67=AC92,"D","L")))</f>
        <v>ncr</v>
      </c>
      <c r="AF67" s="3"/>
      <c r="AG67" s="44" t="str">
        <f>+A67</f>
        <v>Leeds Harehills</v>
      </c>
      <c r="AH67" s="18">
        <f>10-COUNTIF(B67:AE67,"ncr")</f>
        <v>2</v>
      </c>
      <c r="AI67" s="18">
        <f>COUNTIF(A67:AE67,"W")</f>
        <v>1</v>
      </c>
      <c r="AJ67" s="18">
        <f>COUNTIF(A67:AC67,"D")</f>
        <v>0</v>
      </c>
      <c r="AK67" s="18">
        <f>COUNTIF(A67:AE67,"L")</f>
        <v>1</v>
      </c>
      <c r="AL67" s="18">
        <f>AI67*2+AJ67</f>
        <v>2</v>
      </c>
      <c r="AM67" s="18">
        <f>SUM(B67,E67,H67,K67,N67,Q67,T67,W67,Z67,AC67)</f>
        <v>894</v>
      </c>
      <c r="AN67" s="48">
        <v>1</v>
      </c>
      <c r="AO67" s="20"/>
    </row>
    <row r="68" spans="1:41" s="17" customFormat="1" ht="12.75">
      <c r="A68" s="31" t="s">
        <v>32</v>
      </c>
      <c r="B68" s="45">
        <f>+B7</f>
        <v>0</v>
      </c>
      <c r="C68" s="18"/>
      <c r="D68" s="18"/>
      <c r="E68" s="45">
        <f>+E16</f>
        <v>163</v>
      </c>
      <c r="F68" s="18"/>
      <c r="G68" s="18"/>
      <c r="H68" s="45">
        <f>+H16</f>
        <v>0</v>
      </c>
      <c r="I68" s="18"/>
      <c r="J68" s="18"/>
      <c r="K68" s="45">
        <f>+K16</f>
        <v>0</v>
      </c>
      <c r="L68" s="18"/>
      <c r="M68" s="18"/>
      <c r="N68" s="45">
        <f>+N16</f>
        <v>0</v>
      </c>
      <c r="O68" s="18"/>
      <c r="P68" s="18"/>
      <c r="Q68" s="45">
        <f>+Q16</f>
        <v>0</v>
      </c>
      <c r="R68" s="18"/>
      <c r="S68" s="18"/>
      <c r="T68" s="45">
        <f>+T16</f>
        <v>0</v>
      </c>
      <c r="U68" s="18"/>
      <c r="V68" s="18"/>
      <c r="W68" s="45">
        <f>+W16</f>
        <v>0</v>
      </c>
      <c r="X68" s="18"/>
      <c r="Y68" s="18"/>
      <c r="Z68" s="45">
        <f>+Z16</f>
        <v>0</v>
      </c>
      <c r="AA68" s="18"/>
      <c r="AB68" s="18"/>
      <c r="AC68" s="45">
        <f>+AC16</f>
        <v>0</v>
      </c>
      <c r="AD68" s="18"/>
      <c r="AE68" s="19"/>
      <c r="AF68" s="3"/>
      <c r="AG68" s="44" t="str">
        <f aca="true" t="shared" si="36" ref="AG68:AG95">+A68</f>
        <v>J Oddy</v>
      </c>
      <c r="AH68" s="18"/>
      <c r="AI68" s="18"/>
      <c r="AJ68" s="18"/>
      <c r="AK68" s="18"/>
      <c r="AL68" s="18"/>
      <c r="AM68" s="18"/>
      <c r="AN68" s="48"/>
      <c r="AO68" s="20"/>
    </row>
    <row r="69" spans="1:41" s="17" customFormat="1" ht="12.75">
      <c r="A69" s="31" t="s">
        <v>33</v>
      </c>
      <c r="B69" s="45">
        <f>+B8</f>
        <v>181</v>
      </c>
      <c r="C69" s="18"/>
      <c r="D69" s="18"/>
      <c r="E69" s="45">
        <f>+E8</f>
        <v>171</v>
      </c>
      <c r="F69" s="18"/>
      <c r="G69" s="18"/>
      <c r="H69" s="45">
        <f>+H8</f>
        <v>0</v>
      </c>
      <c r="I69" s="18"/>
      <c r="J69" s="18"/>
      <c r="K69" s="45">
        <f>+K8</f>
        <v>0</v>
      </c>
      <c r="L69" s="18"/>
      <c r="M69" s="18"/>
      <c r="N69" s="45">
        <f>+N8</f>
        <v>0</v>
      </c>
      <c r="O69" s="18"/>
      <c r="P69" s="18"/>
      <c r="Q69" s="45">
        <f>+Q8</f>
        <v>0</v>
      </c>
      <c r="R69" s="18"/>
      <c r="S69" s="18"/>
      <c r="T69" s="45">
        <f>+T8</f>
        <v>0</v>
      </c>
      <c r="U69" s="18"/>
      <c r="V69" s="18"/>
      <c r="W69" s="45">
        <f>+W8</f>
        <v>0</v>
      </c>
      <c r="X69" s="18"/>
      <c r="Y69" s="18"/>
      <c r="Z69" s="45">
        <f>+Z8</f>
        <v>0</v>
      </c>
      <c r="AA69" s="18"/>
      <c r="AB69" s="18"/>
      <c r="AC69" s="45">
        <f>+AC8</f>
        <v>0</v>
      </c>
      <c r="AD69" s="18"/>
      <c r="AE69" s="19"/>
      <c r="AF69" s="3"/>
      <c r="AG69" s="44" t="str">
        <f t="shared" si="36"/>
        <v>I McNulty</v>
      </c>
      <c r="AH69" s="18"/>
      <c r="AI69" s="18"/>
      <c r="AJ69" s="18"/>
      <c r="AK69" s="18"/>
      <c r="AL69" s="18"/>
      <c r="AM69" s="18"/>
      <c r="AN69" s="48"/>
      <c r="AO69" s="20"/>
    </row>
    <row r="70" spans="1:41" s="17" customFormat="1" ht="12.75">
      <c r="A70" s="31" t="s">
        <v>31</v>
      </c>
      <c r="B70" s="45">
        <f>+B5</f>
        <v>189</v>
      </c>
      <c r="C70" s="18"/>
      <c r="D70" s="18"/>
      <c r="E70" s="45">
        <f>+E5</f>
        <v>190</v>
      </c>
      <c r="F70" s="18"/>
      <c r="G70" s="18"/>
      <c r="H70" s="45">
        <f>+H5</f>
        <v>0</v>
      </c>
      <c r="I70" s="18"/>
      <c r="J70" s="18"/>
      <c r="K70" s="45">
        <f>+K5</f>
        <v>0</v>
      </c>
      <c r="L70" s="18"/>
      <c r="M70" s="18"/>
      <c r="N70" s="45">
        <f>+N5</f>
        <v>0</v>
      </c>
      <c r="O70" s="18"/>
      <c r="P70" s="18"/>
      <c r="Q70" s="45">
        <f>+Q5</f>
        <v>0</v>
      </c>
      <c r="R70" s="18"/>
      <c r="S70" s="18"/>
      <c r="T70" s="45">
        <f>+T5</f>
        <v>0</v>
      </c>
      <c r="U70" s="18"/>
      <c r="V70" s="18"/>
      <c r="W70" s="45">
        <f>+W5</f>
        <v>0</v>
      </c>
      <c r="X70" s="18"/>
      <c r="Y70" s="18"/>
      <c r="Z70" s="45">
        <f>+Z5</f>
        <v>0</v>
      </c>
      <c r="AA70" s="18"/>
      <c r="AB70" s="18"/>
      <c r="AC70" s="45">
        <f>+AC5</f>
        <v>0</v>
      </c>
      <c r="AD70" s="18"/>
      <c r="AE70" s="19"/>
      <c r="AF70" s="3"/>
      <c r="AG70" s="44" t="str">
        <f t="shared" si="36"/>
        <v>H Rushton</v>
      </c>
      <c r="AH70" s="18"/>
      <c r="AI70" s="18"/>
      <c r="AJ70" s="18"/>
      <c r="AK70" s="18"/>
      <c r="AL70" s="18"/>
      <c r="AM70" s="18"/>
      <c r="AN70" s="48"/>
      <c r="AO70" s="20"/>
    </row>
    <row r="71" spans="1:41" s="17" customFormat="1" ht="12.75">
      <c r="A71" s="16"/>
      <c r="B71" s="45"/>
      <c r="C71" s="18"/>
      <c r="D71" s="18"/>
      <c r="E71" s="45"/>
      <c r="F71" s="18"/>
      <c r="G71" s="18"/>
      <c r="H71" s="45"/>
      <c r="I71" s="18"/>
      <c r="J71" s="18"/>
      <c r="K71" s="45"/>
      <c r="L71" s="18"/>
      <c r="M71" s="18"/>
      <c r="N71" s="45"/>
      <c r="O71" s="18"/>
      <c r="P71" s="18"/>
      <c r="Q71" s="45"/>
      <c r="R71" s="18"/>
      <c r="S71" s="18"/>
      <c r="T71" s="45"/>
      <c r="U71" s="18"/>
      <c r="V71" s="18"/>
      <c r="W71" s="45"/>
      <c r="X71" s="18"/>
      <c r="Y71" s="18"/>
      <c r="Z71" s="45"/>
      <c r="AA71" s="18"/>
      <c r="AB71" s="18"/>
      <c r="AC71" s="45"/>
      <c r="AD71" s="18"/>
      <c r="AE71" s="19"/>
      <c r="AF71" s="3"/>
      <c r="AG71" s="44"/>
      <c r="AH71" s="18"/>
      <c r="AI71" s="18"/>
      <c r="AJ71" s="18"/>
      <c r="AK71" s="18"/>
      <c r="AL71" s="18"/>
      <c r="AM71" s="18"/>
      <c r="AN71" s="48"/>
      <c r="AO71" s="20"/>
    </row>
    <row r="72" spans="1:41" s="17" customFormat="1" ht="12.75">
      <c r="A72" s="44" t="s">
        <v>65</v>
      </c>
      <c r="B72" s="45">
        <f>+B73+B74+B75</f>
        <v>445</v>
      </c>
      <c r="C72" s="18">
        <f>B67</f>
        <v>370</v>
      </c>
      <c r="D72" s="18" t="str">
        <f>IF((B72=0),"ncr",IF(B72&gt;B67,"W",IF(B72=B67,"D","L")))</f>
        <v>W</v>
      </c>
      <c r="E72" s="45">
        <f>+E73+E74+E75</f>
        <v>493</v>
      </c>
      <c r="F72" s="18">
        <f>E87</f>
        <v>435</v>
      </c>
      <c r="G72" s="18" t="str">
        <f>IF((E72=0),"ncr",IF(E72&gt;E87,"W",IF(E72=E87,"D","L")))</f>
        <v>W</v>
      </c>
      <c r="H72" s="45">
        <f>+H73+H74+H75</f>
        <v>0</v>
      </c>
      <c r="I72" s="18">
        <f>H77</f>
        <v>0</v>
      </c>
      <c r="J72" s="18" t="str">
        <f>IF((H72=0),"ncr",IF(H72&gt;H77,"W",IF(H72=H77,"D","L")))</f>
        <v>ncr</v>
      </c>
      <c r="K72" s="45">
        <f>+K73+K74+K75</f>
        <v>0</v>
      </c>
      <c r="L72" s="18">
        <f>K92</f>
        <v>0</v>
      </c>
      <c r="M72" s="18" t="str">
        <f>IF((K72=0),"ncr",IF(K72&gt;K92,"W",IF(K72=K92,"D","L")))</f>
        <v>ncr</v>
      </c>
      <c r="N72" s="45">
        <f>+N73+N74+N75</f>
        <v>0</v>
      </c>
      <c r="O72" s="18">
        <f>N82</f>
        <v>0</v>
      </c>
      <c r="P72" s="18" t="str">
        <f>IF((N72=0),"ncr",IF(N72&gt;N82,"W",IF(N72=N82,"D","L")))</f>
        <v>ncr</v>
      </c>
      <c r="Q72" s="45">
        <f>+Q73+Q74+Q75</f>
        <v>0</v>
      </c>
      <c r="R72" s="18">
        <f>Q67</f>
        <v>0</v>
      </c>
      <c r="S72" s="18" t="str">
        <f>IF((Q72=0),"ncr",IF(Q72&gt;Q67,"W",IF(Q72=Q67,"D","L")))</f>
        <v>ncr</v>
      </c>
      <c r="T72" s="45">
        <f>+T73+T74+T75</f>
        <v>0</v>
      </c>
      <c r="U72" s="18">
        <f>T87</f>
        <v>0</v>
      </c>
      <c r="V72" s="18" t="str">
        <f>IF(OR(T73=0,T74=0),"ncr",IF(T72&gt;T87,"W",IF(T72=T87,"D","L")))</f>
        <v>ncr</v>
      </c>
      <c r="W72" s="45">
        <f>+W73+W74+W75</f>
        <v>0</v>
      </c>
      <c r="X72" s="18">
        <f>W77</f>
        <v>0</v>
      </c>
      <c r="Y72" s="18" t="str">
        <f>IF((W72=0),"ncr",IF(W72&gt;W77,"W",IF(W72=W77,"D","L")))</f>
        <v>ncr</v>
      </c>
      <c r="Z72" s="45">
        <f>+Z73+Z74+Z75</f>
        <v>0</v>
      </c>
      <c r="AA72" s="18">
        <f>Z92</f>
        <v>0</v>
      </c>
      <c r="AB72" s="18" t="str">
        <f>IF((Z72=0),"ncr",IF(Z72&gt;Z92,"W",IF(Z72=Z92,"D","L")))</f>
        <v>ncr</v>
      </c>
      <c r="AC72" s="45">
        <f>+AC73+AC74+AC75</f>
        <v>0</v>
      </c>
      <c r="AD72" s="18">
        <f>AC82</f>
        <v>0</v>
      </c>
      <c r="AE72" s="19" t="str">
        <f>IF((AC72=0),"ncr",IF(AC72&gt;AC82,"W",IF(AC72=AC82,"D","L")))</f>
        <v>ncr</v>
      </c>
      <c r="AF72" s="3"/>
      <c r="AG72" s="44" t="str">
        <f t="shared" si="36"/>
        <v>Beverley "A"</v>
      </c>
      <c r="AH72" s="18">
        <f>10-COUNTIF(B72:AE72,"ncr")</f>
        <v>2</v>
      </c>
      <c r="AI72" s="18">
        <f>COUNTIF(A72:AE72,"W")</f>
        <v>2</v>
      </c>
      <c r="AJ72" s="18">
        <f>COUNTIF(A72:AC72,"D")</f>
        <v>0</v>
      </c>
      <c r="AK72" s="18">
        <f>COUNTIF(A72:AE72,"L")</f>
        <v>0</v>
      </c>
      <c r="AL72" s="18">
        <f>AI72*2+AJ72</f>
        <v>4</v>
      </c>
      <c r="AM72" s="18">
        <f>SUM(B72,E72,H72,K72,N72,Q72,T72,W72,Z72,AC72)</f>
        <v>938</v>
      </c>
      <c r="AN72" s="48">
        <v>2</v>
      </c>
      <c r="AO72" s="20"/>
    </row>
    <row r="73" spans="1:41" s="17" customFormat="1" ht="12.75">
      <c r="A73" s="16" t="s">
        <v>66</v>
      </c>
      <c r="B73" s="45">
        <f>+B20</f>
        <v>150</v>
      </c>
      <c r="C73" s="18"/>
      <c r="D73" s="18"/>
      <c r="E73" s="45">
        <f>+E20</f>
        <v>170</v>
      </c>
      <c r="F73" s="18"/>
      <c r="G73" s="18"/>
      <c r="H73" s="45">
        <f>+H20</f>
        <v>0</v>
      </c>
      <c r="I73" s="18"/>
      <c r="J73" s="18"/>
      <c r="K73" s="45">
        <f>+K20</f>
        <v>0</v>
      </c>
      <c r="L73" s="18"/>
      <c r="M73" s="18"/>
      <c r="N73" s="45">
        <f>+N20</f>
        <v>0</v>
      </c>
      <c r="O73" s="18"/>
      <c r="P73" s="18"/>
      <c r="Q73" s="45">
        <f>+Q20</f>
        <v>0</v>
      </c>
      <c r="R73" s="18"/>
      <c r="S73" s="18"/>
      <c r="T73" s="45">
        <f>+T20</f>
        <v>0</v>
      </c>
      <c r="U73" s="18"/>
      <c r="V73" s="18"/>
      <c r="W73" s="45">
        <f>+W20</f>
        <v>0</v>
      </c>
      <c r="X73" s="18"/>
      <c r="Y73" s="18"/>
      <c r="Z73" s="45">
        <f>+Z20</f>
        <v>0</v>
      </c>
      <c r="AA73" s="18"/>
      <c r="AB73" s="18"/>
      <c r="AC73" s="45">
        <f>+AC20</f>
        <v>0</v>
      </c>
      <c r="AD73" s="18"/>
      <c r="AE73" s="19"/>
      <c r="AF73" s="3"/>
      <c r="AG73" s="44" t="str">
        <f t="shared" si="36"/>
        <v>A Waller</v>
      </c>
      <c r="AH73" s="18"/>
      <c r="AI73" s="18"/>
      <c r="AJ73" s="18"/>
      <c r="AK73" s="18"/>
      <c r="AL73" s="18"/>
      <c r="AM73" s="18"/>
      <c r="AN73" s="48"/>
      <c r="AO73" s="20"/>
    </row>
    <row r="74" spans="1:41" s="17" customFormat="1" ht="12.75">
      <c r="A74" s="16" t="s">
        <v>67</v>
      </c>
      <c r="B74" s="45">
        <f>+B19</f>
        <v>155</v>
      </c>
      <c r="C74" s="18"/>
      <c r="D74" s="18"/>
      <c r="E74" s="45">
        <f>+E19</f>
        <v>168</v>
      </c>
      <c r="F74" s="18"/>
      <c r="G74" s="18"/>
      <c r="H74" s="45">
        <f>+H19</f>
        <v>0</v>
      </c>
      <c r="I74" s="18"/>
      <c r="J74" s="18"/>
      <c r="K74" s="45">
        <f>+K19</f>
        <v>0</v>
      </c>
      <c r="L74" s="18"/>
      <c r="M74" s="18"/>
      <c r="N74" s="45">
        <f>+N19</f>
        <v>0</v>
      </c>
      <c r="O74" s="18"/>
      <c r="P74" s="18"/>
      <c r="Q74" s="45">
        <f>+Q19</f>
        <v>0</v>
      </c>
      <c r="R74" s="18"/>
      <c r="S74" s="18"/>
      <c r="T74" s="45">
        <f>+T19</f>
        <v>0</v>
      </c>
      <c r="U74" s="18"/>
      <c r="V74" s="18"/>
      <c r="W74" s="45">
        <f>+W19</f>
        <v>0</v>
      </c>
      <c r="X74" s="18"/>
      <c r="Y74" s="18"/>
      <c r="Z74" s="45">
        <f>+Z19</f>
        <v>0</v>
      </c>
      <c r="AA74" s="18"/>
      <c r="AB74" s="18"/>
      <c r="AC74" s="45">
        <f>+AC19</f>
        <v>0</v>
      </c>
      <c r="AD74" s="18"/>
      <c r="AE74" s="19"/>
      <c r="AF74" s="3"/>
      <c r="AG74" s="44" t="str">
        <f t="shared" si="36"/>
        <v>M Peck</v>
      </c>
      <c r="AH74" s="18"/>
      <c r="AI74" s="18"/>
      <c r="AJ74" s="18"/>
      <c r="AK74" s="18"/>
      <c r="AL74" s="18"/>
      <c r="AM74" s="18"/>
      <c r="AN74" s="48"/>
      <c r="AO74" s="20"/>
    </row>
    <row r="75" spans="1:41" s="17" customFormat="1" ht="12.75">
      <c r="A75" s="16" t="s">
        <v>68</v>
      </c>
      <c r="B75" s="45">
        <f>+B27</f>
        <v>140</v>
      </c>
      <c r="C75" s="18"/>
      <c r="D75" s="18"/>
      <c r="E75" s="45">
        <f>+E27</f>
        <v>155</v>
      </c>
      <c r="F75" s="18"/>
      <c r="G75" s="18"/>
      <c r="H75" s="45">
        <f>+H27</f>
        <v>0</v>
      </c>
      <c r="I75" s="18"/>
      <c r="J75" s="18"/>
      <c r="K75" s="45">
        <f>+K27</f>
        <v>0</v>
      </c>
      <c r="L75" s="18"/>
      <c r="M75" s="18"/>
      <c r="N75" s="45">
        <f>+N27</f>
        <v>0</v>
      </c>
      <c r="O75" s="18"/>
      <c r="P75" s="18"/>
      <c r="Q75" s="45">
        <f>+Q27</f>
        <v>0</v>
      </c>
      <c r="R75" s="18"/>
      <c r="S75" s="18"/>
      <c r="T75" s="45">
        <f>+T27</f>
        <v>0</v>
      </c>
      <c r="U75" s="18"/>
      <c r="V75" s="18"/>
      <c r="W75" s="45">
        <f>+W27</f>
        <v>0</v>
      </c>
      <c r="X75" s="18"/>
      <c r="Y75" s="18"/>
      <c r="Z75" s="45">
        <f>+Z27</f>
        <v>0</v>
      </c>
      <c r="AA75" s="18"/>
      <c r="AB75" s="18"/>
      <c r="AC75" s="45">
        <f>+AC27</f>
        <v>0</v>
      </c>
      <c r="AD75" s="18"/>
      <c r="AE75" s="19"/>
      <c r="AF75" s="3"/>
      <c r="AG75" s="44" t="str">
        <f t="shared" si="36"/>
        <v>E Waller</v>
      </c>
      <c r="AH75" s="18"/>
      <c r="AI75" s="18"/>
      <c r="AJ75" s="18"/>
      <c r="AK75" s="18"/>
      <c r="AL75" s="18"/>
      <c r="AM75" s="18"/>
      <c r="AN75" s="48"/>
      <c r="AO75" s="20"/>
    </row>
    <row r="76" spans="1:41" s="17" customFormat="1" ht="12.75">
      <c r="A76" s="16"/>
      <c r="B76" s="45"/>
      <c r="C76" s="18"/>
      <c r="D76" s="18"/>
      <c r="E76" s="45"/>
      <c r="F76" s="18"/>
      <c r="G76" s="18"/>
      <c r="H76" s="45"/>
      <c r="I76" s="18"/>
      <c r="J76" s="18"/>
      <c r="K76" s="45"/>
      <c r="L76" s="18"/>
      <c r="M76" s="18"/>
      <c r="N76" s="45"/>
      <c r="O76" s="18"/>
      <c r="P76" s="18"/>
      <c r="Q76" s="45"/>
      <c r="R76" s="18"/>
      <c r="S76" s="18"/>
      <c r="T76" s="45"/>
      <c r="U76" s="18"/>
      <c r="V76" s="18"/>
      <c r="W76" s="45"/>
      <c r="X76" s="18"/>
      <c r="Y76" s="18"/>
      <c r="Z76" s="45"/>
      <c r="AA76" s="18"/>
      <c r="AB76" s="18"/>
      <c r="AC76" s="45"/>
      <c r="AD76" s="18"/>
      <c r="AE76" s="19"/>
      <c r="AF76" s="3"/>
      <c r="AG76" s="44">
        <f t="shared" si="36"/>
        <v>0</v>
      </c>
      <c r="AH76" s="18"/>
      <c r="AI76" s="18"/>
      <c r="AJ76" s="18"/>
      <c r="AK76" s="18"/>
      <c r="AL76" s="18"/>
      <c r="AM76" s="18"/>
      <c r="AN76" s="48"/>
      <c r="AO76" s="20"/>
    </row>
    <row r="77" spans="1:41" s="17" customFormat="1" ht="12.75">
      <c r="A77" s="44" t="s">
        <v>69</v>
      </c>
      <c r="B77" s="45">
        <f>+B78+B79+B80</f>
        <v>522</v>
      </c>
      <c r="C77" s="18">
        <f>B92</f>
        <v>272</v>
      </c>
      <c r="D77" s="18" t="str">
        <f>IF((B77=0),"ncr",IF(B77&gt;B92,"W",IF(B77=B92,"D","L")))</f>
        <v>W</v>
      </c>
      <c r="E77" s="45">
        <f>+E78+E79+E80</f>
        <v>502</v>
      </c>
      <c r="F77" s="18">
        <f>E67</f>
        <v>524</v>
      </c>
      <c r="G77" s="18" t="str">
        <f>IF((E77=0),"ncr",IF(E77&gt;E67,"W",IF(E77=E67,"D","L")))</f>
        <v>L</v>
      </c>
      <c r="H77" s="45">
        <f>+H78+H79+H80</f>
        <v>0</v>
      </c>
      <c r="I77" s="18">
        <f>H72</f>
        <v>0</v>
      </c>
      <c r="J77" s="18" t="str">
        <f>IF((H77=0),"ncr",IF(H77&gt;H72,"W",IF(H77=H72,"D","L")))</f>
        <v>ncr</v>
      </c>
      <c r="K77" s="45">
        <f>+K78+K79+K80</f>
        <v>0</v>
      </c>
      <c r="L77" s="18">
        <f>K82</f>
        <v>0</v>
      </c>
      <c r="M77" s="18" t="str">
        <f>IF((K77=0),"ncr",IF(K77&gt;K82,"W",IF(K77=K82,"D","L")))</f>
        <v>ncr</v>
      </c>
      <c r="N77" s="45">
        <f>+N78+N79+N80</f>
        <v>0</v>
      </c>
      <c r="O77" s="18">
        <f>N87</f>
        <v>0</v>
      </c>
      <c r="P77" s="18" t="str">
        <f>IF((N77=0),"ncr",IF(N77&gt;N87,"W",IF(N77=N87,"D","L")))</f>
        <v>ncr</v>
      </c>
      <c r="Q77" s="45">
        <f>+Q78+Q79+Q80</f>
        <v>0</v>
      </c>
      <c r="R77" s="18">
        <f>Q92</f>
        <v>0</v>
      </c>
      <c r="S77" s="18" t="str">
        <f>IF((Q15=0),"ncr",IF(Q77&gt;Q92,"W",IF(Q77=Q92,"D","L")))</f>
        <v>ncr</v>
      </c>
      <c r="T77" s="45">
        <f>+T78+T79+T80</f>
        <v>0</v>
      </c>
      <c r="U77" s="18">
        <f>T67</f>
        <v>0</v>
      </c>
      <c r="V77" s="18" t="str">
        <f>IF((T77=0),"ncr",IF(T77&gt;T67,"W",IF(T77=T67,"D","L")))</f>
        <v>ncr</v>
      </c>
      <c r="W77" s="45">
        <f>+W78+W79+W80</f>
        <v>0</v>
      </c>
      <c r="X77" s="18">
        <f>W72</f>
        <v>0</v>
      </c>
      <c r="Y77" s="18" t="str">
        <f>IF((W77=0),"ncr",IF(W77&gt;W72,"W",IF(W77=W72,"D","L")))</f>
        <v>ncr</v>
      </c>
      <c r="Z77" s="45">
        <f>+Z78+Z79+Z80</f>
        <v>0</v>
      </c>
      <c r="AA77" s="18">
        <f>Z82</f>
        <v>0</v>
      </c>
      <c r="AB77" s="18" t="str">
        <f>IF((Z77=0),"ncr",IF(Z77&gt;Z82,"W",IF(Z77=Z82,"D","L")))</f>
        <v>ncr</v>
      </c>
      <c r="AC77" s="45">
        <f>+AC78+AC79+AC80</f>
        <v>0</v>
      </c>
      <c r="AD77" s="18">
        <f>AC87</f>
        <v>0</v>
      </c>
      <c r="AE77" s="19" t="str">
        <f>IF((AC77=0),"ncr",IF(AC77&gt;AC87,"W",IF(AC77=AC87,"D","L")))</f>
        <v>ncr</v>
      </c>
      <c r="AF77" s="3"/>
      <c r="AG77" s="44" t="str">
        <f t="shared" si="36"/>
        <v>West Hull </v>
      </c>
      <c r="AH77" s="18">
        <f>10-COUNTIF(B77:AE77,"ncr")</f>
        <v>2</v>
      </c>
      <c r="AI77" s="18">
        <f>COUNTIF(A77:AE77,"W")</f>
        <v>1</v>
      </c>
      <c r="AJ77" s="18">
        <f>COUNTIF(A77:AC77,"D")</f>
        <v>0</v>
      </c>
      <c r="AK77" s="18">
        <f>COUNTIF(A77:AE77,"L")</f>
        <v>1</v>
      </c>
      <c r="AL77" s="18">
        <f>AI77*2+AJ77</f>
        <v>2</v>
      </c>
      <c r="AM77" s="18">
        <f>SUM(B77,E77,H77,K77,N77,Q77,T77,W77,Z77,AC77)</f>
        <v>1024</v>
      </c>
      <c r="AN77" s="48"/>
      <c r="AO77" s="20"/>
    </row>
    <row r="78" spans="1:41" s="17" customFormat="1" ht="12.75">
      <c r="A78" s="16" t="s">
        <v>36</v>
      </c>
      <c r="B78" s="45">
        <f>+B16</f>
        <v>169</v>
      </c>
      <c r="C78" s="18"/>
      <c r="D78" s="18"/>
      <c r="E78" s="45">
        <f>+E16</f>
        <v>163</v>
      </c>
      <c r="F78" s="18"/>
      <c r="G78" s="18"/>
      <c r="H78" s="45">
        <f>+H16</f>
        <v>0</v>
      </c>
      <c r="I78" s="18"/>
      <c r="J78" s="18"/>
      <c r="K78" s="45">
        <f>+K16</f>
        <v>0</v>
      </c>
      <c r="L78" s="18"/>
      <c r="M78" s="18"/>
      <c r="N78" s="45">
        <f>+N16</f>
        <v>0</v>
      </c>
      <c r="O78" s="18"/>
      <c r="P78" s="18"/>
      <c r="Q78" s="45">
        <f>+Q16</f>
        <v>0</v>
      </c>
      <c r="R78" s="18"/>
      <c r="S78" s="18"/>
      <c r="T78" s="45">
        <f>+T16</f>
        <v>0</v>
      </c>
      <c r="U78" s="18"/>
      <c r="V78" s="18"/>
      <c r="W78" s="45">
        <f>+W16</f>
        <v>0</v>
      </c>
      <c r="X78" s="18"/>
      <c r="Y78" s="18"/>
      <c r="Z78" s="45">
        <f>+Z16</f>
        <v>0</v>
      </c>
      <c r="AA78" s="18"/>
      <c r="AB78" s="18"/>
      <c r="AC78" s="45">
        <f>+AC16</f>
        <v>0</v>
      </c>
      <c r="AD78" s="18"/>
      <c r="AE78" s="19"/>
      <c r="AF78" s="3"/>
      <c r="AG78" s="44" t="str">
        <f t="shared" si="36"/>
        <v>R Marritt</v>
      </c>
      <c r="AH78" s="18"/>
      <c r="AI78" s="18"/>
      <c r="AJ78" s="18"/>
      <c r="AK78" s="18"/>
      <c r="AL78" s="18"/>
      <c r="AM78" s="18"/>
      <c r="AN78" s="48"/>
      <c r="AO78" s="20"/>
    </row>
    <row r="79" spans="1:41" s="17" customFormat="1" ht="12.75">
      <c r="A79" s="16" t="s">
        <v>39</v>
      </c>
      <c r="B79" s="45">
        <f>+B26</f>
        <v>176</v>
      </c>
      <c r="C79" s="18"/>
      <c r="D79" s="18"/>
      <c r="E79" s="45">
        <f>+E26</f>
        <v>168</v>
      </c>
      <c r="F79" s="18"/>
      <c r="G79" s="18"/>
      <c r="H79" s="45">
        <f>+H26</f>
        <v>0</v>
      </c>
      <c r="I79" s="18"/>
      <c r="J79" s="18"/>
      <c r="K79" s="45">
        <f>+K26</f>
        <v>0</v>
      </c>
      <c r="L79" s="18"/>
      <c r="M79" s="18"/>
      <c r="N79" s="45">
        <f>+N26</f>
        <v>0</v>
      </c>
      <c r="O79" s="18"/>
      <c r="P79" s="18"/>
      <c r="Q79" s="45">
        <f>+Q26</f>
        <v>0</v>
      </c>
      <c r="R79" s="18"/>
      <c r="S79" s="18"/>
      <c r="T79" s="45">
        <f>+T26</f>
        <v>0</v>
      </c>
      <c r="U79" s="18"/>
      <c r="V79" s="18"/>
      <c r="W79" s="45">
        <f>+W26</f>
        <v>0</v>
      </c>
      <c r="X79" s="18"/>
      <c r="Y79" s="18"/>
      <c r="Z79" s="45">
        <f>+Z26</f>
        <v>0</v>
      </c>
      <c r="AA79" s="18"/>
      <c r="AB79" s="18"/>
      <c r="AC79" s="45">
        <f>+AC26</f>
        <v>0</v>
      </c>
      <c r="AD79" s="18"/>
      <c r="AE79" s="19"/>
      <c r="AF79" s="3"/>
      <c r="AG79" s="44" t="str">
        <f t="shared" si="36"/>
        <v>D Harrison</v>
      </c>
      <c r="AH79" s="18"/>
      <c r="AI79" s="18"/>
      <c r="AJ79" s="18"/>
      <c r="AK79" s="18"/>
      <c r="AL79" s="18"/>
      <c r="AM79" s="18"/>
      <c r="AN79" s="48"/>
      <c r="AO79" s="20"/>
    </row>
    <row r="80" spans="1:41" s="17" customFormat="1" ht="12.75">
      <c r="A80" s="16" t="s">
        <v>56</v>
      </c>
      <c r="B80" s="45">
        <f>+B30</f>
        <v>177</v>
      </c>
      <c r="C80" s="18"/>
      <c r="D80" s="18"/>
      <c r="E80" s="45">
        <f>+E30</f>
        <v>171</v>
      </c>
      <c r="F80" s="18"/>
      <c r="G80" s="18"/>
      <c r="H80" s="45">
        <f>+H30</f>
        <v>0</v>
      </c>
      <c r="I80" s="18"/>
      <c r="J80" s="18"/>
      <c r="K80" s="45">
        <f>+K30</f>
        <v>0</v>
      </c>
      <c r="L80" s="18"/>
      <c r="M80" s="18"/>
      <c r="N80" s="45">
        <f>+N30</f>
        <v>0</v>
      </c>
      <c r="O80" s="18"/>
      <c r="P80" s="18"/>
      <c r="Q80" s="45">
        <f>+Q30</f>
        <v>0</v>
      </c>
      <c r="R80" s="18"/>
      <c r="S80" s="18"/>
      <c r="T80" s="45">
        <f>+T30</f>
        <v>0</v>
      </c>
      <c r="U80" s="18"/>
      <c r="V80" s="18"/>
      <c r="W80" s="45">
        <f>+W30</f>
        <v>0</v>
      </c>
      <c r="X80" s="18"/>
      <c r="Y80" s="18"/>
      <c r="Z80" s="45">
        <f>+Z30</f>
        <v>0</v>
      </c>
      <c r="AA80" s="18"/>
      <c r="AB80" s="18"/>
      <c r="AC80" s="45">
        <f>+AC30</f>
        <v>0</v>
      </c>
      <c r="AD80" s="18"/>
      <c r="AE80" s="19"/>
      <c r="AF80" s="3"/>
      <c r="AG80" s="44" t="str">
        <f t="shared" si="36"/>
        <v>S Holliday (J)</v>
      </c>
      <c r="AH80" s="18"/>
      <c r="AI80" s="18"/>
      <c r="AJ80" s="18"/>
      <c r="AK80" s="18"/>
      <c r="AL80" s="18"/>
      <c r="AM80" s="18"/>
      <c r="AN80" s="48"/>
      <c r="AO80" s="20"/>
    </row>
    <row r="81" spans="1:41" s="17" customFormat="1" ht="12.75">
      <c r="A81" s="16"/>
      <c r="B81" s="45"/>
      <c r="C81" s="18"/>
      <c r="D81" s="18"/>
      <c r="E81" s="45"/>
      <c r="F81" s="18"/>
      <c r="G81" s="18"/>
      <c r="H81" s="45"/>
      <c r="I81" s="18"/>
      <c r="J81" s="18"/>
      <c r="K81" s="45"/>
      <c r="L81" s="18"/>
      <c r="M81" s="18"/>
      <c r="N81" s="45"/>
      <c r="O81" s="18"/>
      <c r="P81" s="18"/>
      <c r="Q81" s="45"/>
      <c r="R81" s="18"/>
      <c r="S81" s="18"/>
      <c r="T81" s="45"/>
      <c r="U81" s="18"/>
      <c r="V81" s="18"/>
      <c r="W81" s="45"/>
      <c r="X81" s="18"/>
      <c r="Y81" s="18"/>
      <c r="Z81" s="45"/>
      <c r="AA81" s="18"/>
      <c r="AB81" s="18"/>
      <c r="AC81" s="45"/>
      <c r="AD81" s="18"/>
      <c r="AE81" s="19"/>
      <c r="AF81" s="3"/>
      <c r="AG81" s="44">
        <f t="shared" si="36"/>
        <v>0</v>
      </c>
      <c r="AH81" s="18"/>
      <c r="AI81" s="18"/>
      <c r="AJ81" s="18"/>
      <c r="AK81" s="18"/>
      <c r="AL81" s="18"/>
      <c r="AM81" s="18"/>
      <c r="AN81" s="48"/>
      <c r="AO81" s="20"/>
    </row>
    <row r="82" spans="1:41" s="17" customFormat="1" ht="12.75">
      <c r="A82" s="44" t="s">
        <v>44</v>
      </c>
      <c r="B82" s="45">
        <f>+B83+B84+B85</f>
        <v>464</v>
      </c>
      <c r="C82" s="18">
        <f>B87</f>
        <v>443</v>
      </c>
      <c r="D82" s="18" t="str">
        <f>IF((B82=0),"ncr",IF(B82&gt;B87,"W",IF(B82=B87,"D","L")))</f>
        <v>W</v>
      </c>
      <c r="E82" s="45">
        <f>+E83+E84+E85</f>
        <v>449</v>
      </c>
      <c r="F82" s="18">
        <f>E92</f>
        <v>281</v>
      </c>
      <c r="G82" s="18" t="str">
        <f>IF((E82=0),"ncr",IF(E82&gt;E92,"W",IF(E82=E92,"D","L")))</f>
        <v>W</v>
      </c>
      <c r="H82" s="45">
        <f>+H83+H84+H85</f>
        <v>0</v>
      </c>
      <c r="I82" s="18">
        <f>H67</f>
        <v>0</v>
      </c>
      <c r="J82" s="18" t="str">
        <f>IF((H82=0),"ncr",IF(H82&gt;H67,"W",IF(H82=H67,"D","L")))</f>
        <v>ncr</v>
      </c>
      <c r="K82" s="45">
        <f>+K83+K84+K85</f>
        <v>0</v>
      </c>
      <c r="L82" s="18">
        <f>K77</f>
        <v>0</v>
      </c>
      <c r="M82" s="18" t="str">
        <f>IF((K82=0),"ncr",IF(K82&gt;K77,"W",IF(K82=K77,"D","L")))</f>
        <v>ncr</v>
      </c>
      <c r="N82" s="45">
        <f>+N83+N84+N85</f>
        <v>0</v>
      </c>
      <c r="O82" s="18">
        <f>N72</f>
        <v>0</v>
      </c>
      <c r="P82" s="18" t="str">
        <f>IF((N82=0),"ncr",IF(N82&gt;N72,"W",IF(N82=N72,"D","L")))</f>
        <v>ncr</v>
      </c>
      <c r="Q82" s="45">
        <f>+Q83+Q84+Q85</f>
        <v>0</v>
      </c>
      <c r="R82" s="18">
        <f>Q87</f>
        <v>0</v>
      </c>
      <c r="S82" s="18" t="str">
        <f>IF(OR(Q83=0,Q84=0),"ncr",IF(Q82&gt;Q87,"W",IF(Q82=Q87,"D","L")))</f>
        <v>ncr</v>
      </c>
      <c r="T82" s="45">
        <f>+T83+T84+T85</f>
        <v>0</v>
      </c>
      <c r="U82" s="18">
        <f>T92</f>
        <v>0</v>
      </c>
      <c r="V82" s="18" t="str">
        <f>IF((T82=0),"ncr",IF(T82&gt;T92,"W",IF(T82=T92,"D","L")))</f>
        <v>ncr</v>
      </c>
      <c r="W82" s="45">
        <f>+W83+W84+W85</f>
        <v>0</v>
      </c>
      <c r="X82" s="18">
        <f>W67</f>
        <v>0</v>
      </c>
      <c r="Y82" s="18" t="str">
        <f>IF((W82=0),"ncr",IF(W82&gt;W67,"W",IF(W82=W67,"D","L")))</f>
        <v>ncr</v>
      </c>
      <c r="Z82" s="45">
        <f>+Z83+Z84+Z85</f>
        <v>0</v>
      </c>
      <c r="AA82" s="18">
        <f>Z77</f>
        <v>0</v>
      </c>
      <c r="AB82" s="18" t="str">
        <f>IF((Z82=0),"ncr",IF(Z82&gt;Z77,"W",IF(Z82=Z77,"D","L")))</f>
        <v>ncr</v>
      </c>
      <c r="AC82" s="45">
        <f>+AC83+AC84+AC85</f>
        <v>0</v>
      </c>
      <c r="AD82" s="18">
        <f>AC72</f>
        <v>0</v>
      </c>
      <c r="AE82" s="19" t="str">
        <f>IF((AC82=0),"ncr",IF(AC82&gt;AC72,"W",IF(AC82=AC72,"D","L")))</f>
        <v>ncr</v>
      </c>
      <c r="AF82" s="3"/>
      <c r="AG82" s="44" t="str">
        <f t="shared" si="36"/>
        <v>Ecclesfield</v>
      </c>
      <c r="AH82" s="18">
        <f>10-COUNTIF(B82:AE82,"ncr")</f>
        <v>2</v>
      </c>
      <c r="AI82" s="18">
        <f>COUNTIF(A82:AE82,"W")</f>
        <v>2</v>
      </c>
      <c r="AJ82" s="18">
        <f>COUNTIF(A82:AC82,"D")</f>
        <v>0</v>
      </c>
      <c r="AK82" s="18">
        <f>COUNTIF(A82:AE82,"L")</f>
        <v>0</v>
      </c>
      <c r="AL82" s="18">
        <f>AI82*2+AJ82</f>
        <v>4</v>
      </c>
      <c r="AM82" s="18">
        <f>SUM(B82,E82,H82,K82,N82,Q82,T82,W82,Z82,AC82)</f>
        <v>913</v>
      </c>
      <c r="AN82" s="48">
        <v>3</v>
      </c>
      <c r="AO82" s="20"/>
    </row>
    <row r="83" spans="1:41" s="17" customFormat="1" ht="12.75">
      <c r="A83" s="16" t="s">
        <v>34</v>
      </c>
      <c r="B83" s="45">
        <f>+B10</f>
        <v>163</v>
      </c>
      <c r="C83" s="18"/>
      <c r="D83" s="18"/>
      <c r="E83" s="45">
        <f>+E10</f>
        <v>176</v>
      </c>
      <c r="F83" s="18"/>
      <c r="G83" s="18"/>
      <c r="H83" s="45">
        <f>+H10</f>
        <v>0</v>
      </c>
      <c r="I83" s="18"/>
      <c r="J83" s="18"/>
      <c r="K83" s="45">
        <f>+K10</f>
        <v>0</v>
      </c>
      <c r="L83" s="18"/>
      <c r="M83" s="18"/>
      <c r="N83" s="45">
        <f>+N10</f>
        <v>0</v>
      </c>
      <c r="O83" s="18"/>
      <c r="P83" s="18"/>
      <c r="Q83" s="45">
        <f>+Q10</f>
        <v>0</v>
      </c>
      <c r="R83" s="18"/>
      <c r="S83" s="18"/>
      <c r="T83" s="45">
        <f>+T10</f>
        <v>0</v>
      </c>
      <c r="U83" s="18"/>
      <c r="V83" s="18"/>
      <c r="W83" s="45">
        <f>+W10</f>
        <v>0</v>
      </c>
      <c r="X83" s="18"/>
      <c r="Y83" s="18"/>
      <c r="Z83" s="45">
        <f>+Z10</f>
        <v>0</v>
      </c>
      <c r="AA83" s="18"/>
      <c r="AB83" s="18"/>
      <c r="AC83" s="45">
        <f>+AC10</f>
        <v>0</v>
      </c>
      <c r="AD83" s="18"/>
      <c r="AE83" s="19"/>
      <c r="AF83" s="3"/>
      <c r="AG83" s="44" t="str">
        <f t="shared" si="36"/>
        <v>T Bamford</v>
      </c>
      <c r="AH83" s="18"/>
      <c r="AI83" s="18"/>
      <c r="AJ83" s="18"/>
      <c r="AK83" s="18"/>
      <c r="AL83" s="18"/>
      <c r="AM83" s="18"/>
      <c r="AN83" s="48"/>
      <c r="AO83" s="20"/>
    </row>
    <row r="84" spans="1:41" s="17" customFormat="1" ht="12.75">
      <c r="A84" s="16" t="s">
        <v>38</v>
      </c>
      <c r="B84" s="45">
        <f>+B18</f>
        <v>156</v>
      </c>
      <c r="C84" s="18"/>
      <c r="D84" s="18"/>
      <c r="E84" s="45">
        <f>+E18</f>
        <v>152</v>
      </c>
      <c r="F84" s="18"/>
      <c r="G84" s="18"/>
      <c r="H84" s="45">
        <f>+H18</f>
        <v>0</v>
      </c>
      <c r="I84" s="18"/>
      <c r="J84" s="18"/>
      <c r="K84" s="45">
        <f>+K18</f>
        <v>0</v>
      </c>
      <c r="L84" s="18"/>
      <c r="M84" s="18"/>
      <c r="N84" s="45">
        <f>+N18</f>
        <v>0</v>
      </c>
      <c r="O84" s="18"/>
      <c r="P84" s="18"/>
      <c r="Q84" s="45">
        <f>+Q18</f>
        <v>0</v>
      </c>
      <c r="R84" s="18"/>
      <c r="S84" s="18"/>
      <c r="T84" s="45">
        <f>+T18</f>
        <v>0</v>
      </c>
      <c r="U84" s="18"/>
      <c r="V84" s="18"/>
      <c r="W84" s="45">
        <f>+W18</f>
        <v>0</v>
      </c>
      <c r="X84" s="18"/>
      <c r="Y84" s="18"/>
      <c r="Z84" s="45">
        <f>+Z18</f>
        <v>0</v>
      </c>
      <c r="AA84" s="18"/>
      <c r="AB84" s="18"/>
      <c r="AC84" s="45">
        <f>+AC18</f>
        <v>0</v>
      </c>
      <c r="AD84" s="18"/>
      <c r="AE84" s="19"/>
      <c r="AF84" s="3"/>
      <c r="AG84" s="44" t="str">
        <f t="shared" si="36"/>
        <v>T Hine</v>
      </c>
      <c r="AH84" s="18"/>
      <c r="AI84" s="18"/>
      <c r="AJ84" s="18"/>
      <c r="AK84" s="18"/>
      <c r="AL84" s="18"/>
      <c r="AM84" s="18"/>
      <c r="AN84" s="48"/>
      <c r="AO84" s="20"/>
    </row>
    <row r="85" spans="1:41" s="17" customFormat="1" ht="12.75">
      <c r="A85" s="16" t="s">
        <v>42</v>
      </c>
      <c r="B85" s="45">
        <f>+B46</f>
        <v>145</v>
      </c>
      <c r="C85" s="18"/>
      <c r="D85" s="18"/>
      <c r="E85" s="45">
        <f>+E46</f>
        <v>121</v>
      </c>
      <c r="F85" s="18"/>
      <c r="G85" s="18"/>
      <c r="H85" s="45">
        <f>+H46</f>
        <v>0</v>
      </c>
      <c r="I85" s="18"/>
      <c r="J85" s="18"/>
      <c r="K85" s="45">
        <f>+K46</f>
        <v>0</v>
      </c>
      <c r="L85" s="18"/>
      <c r="M85" s="18"/>
      <c r="N85" s="45">
        <f>+N46</f>
        <v>0</v>
      </c>
      <c r="O85" s="18"/>
      <c r="P85" s="18"/>
      <c r="Q85" s="45">
        <f>+Q46</f>
        <v>0</v>
      </c>
      <c r="R85" s="18"/>
      <c r="S85" s="18"/>
      <c r="T85" s="45">
        <f>+T46</f>
        <v>0</v>
      </c>
      <c r="U85" s="18"/>
      <c r="V85" s="18"/>
      <c r="W85" s="45">
        <f>+W46</f>
        <v>0</v>
      </c>
      <c r="X85" s="18"/>
      <c r="Y85" s="18"/>
      <c r="Z85" s="45">
        <f>+Z46</f>
        <v>0</v>
      </c>
      <c r="AA85" s="18"/>
      <c r="AB85" s="18"/>
      <c r="AC85" s="45">
        <f>+AC46</f>
        <v>0</v>
      </c>
      <c r="AD85" s="18"/>
      <c r="AE85" s="19"/>
      <c r="AF85" s="3"/>
      <c r="AG85" s="44" t="str">
        <f t="shared" si="36"/>
        <v>K Pulfrey</v>
      </c>
      <c r="AH85" s="18"/>
      <c r="AI85" s="18"/>
      <c r="AJ85" s="18"/>
      <c r="AK85" s="18"/>
      <c r="AL85" s="18"/>
      <c r="AM85" s="18"/>
      <c r="AN85" s="48"/>
      <c r="AO85" s="20"/>
    </row>
    <row r="86" spans="1:41" s="17" customFormat="1" ht="12.75">
      <c r="A86" s="16"/>
      <c r="B86" s="45"/>
      <c r="C86" s="18"/>
      <c r="D86" s="18"/>
      <c r="E86" s="45"/>
      <c r="F86" s="18"/>
      <c r="G86" s="18"/>
      <c r="H86" s="45"/>
      <c r="I86" s="18"/>
      <c r="J86" s="18"/>
      <c r="K86" s="45"/>
      <c r="L86" s="18"/>
      <c r="M86" s="18"/>
      <c r="N86" s="45"/>
      <c r="O86" s="18"/>
      <c r="P86" s="18"/>
      <c r="Q86" s="45"/>
      <c r="R86" s="18"/>
      <c r="S86" s="18"/>
      <c r="T86" s="45"/>
      <c r="U86" s="18"/>
      <c r="V86" s="18"/>
      <c r="W86" s="45"/>
      <c r="X86" s="18"/>
      <c r="Y86" s="18"/>
      <c r="Z86" s="45"/>
      <c r="AA86" s="18"/>
      <c r="AB86" s="18"/>
      <c r="AC86" s="45"/>
      <c r="AD86" s="18"/>
      <c r="AE86" s="19"/>
      <c r="AF86" s="3"/>
      <c r="AG86" s="44">
        <f t="shared" si="36"/>
        <v>0</v>
      </c>
      <c r="AH86" s="18"/>
      <c r="AI86" s="18"/>
      <c r="AJ86" s="18"/>
      <c r="AK86" s="18"/>
      <c r="AL86" s="18"/>
      <c r="AM86" s="18"/>
      <c r="AN86" s="48"/>
      <c r="AO86" s="20"/>
    </row>
    <row r="87" spans="1:41" s="17" customFormat="1" ht="12.75">
      <c r="A87" s="44" t="s">
        <v>74</v>
      </c>
      <c r="B87" s="45">
        <f>+B88+B89+B90</f>
        <v>443</v>
      </c>
      <c r="C87" s="18">
        <f>B82</f>
        <v>464</v>
      </c>
      <c r="D87" s="18" t="str">
        <f>IF((B87=0),"ncr",IF(B87&gt;B82,"W",IF(B87=B82,"D","L")))</f>
        <v>L</v>
      </c>
      <c r="E87" s="45">
        <f>+E88+E89+E90</f>
        <v>435</v>
      </c>
      <c r="F87" s="18">
        <f>E72</f>
        <v>493</v>
      </c>
      <c r="G87" s="18" t="str">
        <f>IF((E87=0),"ncr",IF(E87&gt;E72,"W",IF(E87=E72,"D","L")))</f>
        <v>L</v>
      </c>
      <c r="H87" s="45">
        <f>+H88+H89+H90</f>
        <v>0</v>
      </c>
      <c r="I87" s="18">
        <f>H92</f>
        <v>0</v>
      </c>
      <c r="J87" s="18" t="str">
        <f>IF((H87=0),"ncr",IF(H87&gt;H92,"W",IF(H87=H92,"D","L")))</f>
        <v>ncr</v>
      </c>
      <c r="K87" s="45">
        <f>+K88+K89+K90</f>
        <v>0</v>
      </c>
      <c r="L87" s="18">
        <f>K67</f>
        <v>0</v>
      </c>
      <c r="M87" s="18" t="str">
        <f>IF((K87=0),"ncr",IF(K87&gt;K67,"W",IF(K87=K67,"D","L")))</f>
        <v>ncr</v>
      </c>
      <c r="N87" s="45">
        <f>+N88+N89+N90</f>
        <v>0</v>
      </c>
      <c r="O87" s="18">
        <f>N77</f>
        <v>0</v>
      </c>
      <c r="P87" s="18" t="str">
        <f>IF((N87=0),"ncr",IF(N87&gt;N77,"W",IF(N87=N77,"D","L")))</f>
        <v>ncr</v>
      </c>
      <c r="Q87" s="45">
        <f>+Q88+Q89+Q90</f>
        <v>0</v>
      </c>
      <c r="R87" s="18">
        <f>Q82</f>
        <v>0</v>
      </c>
      <c r="S87" s="18" t="str">
        <f>IF((Q87=0),"ncr",IF(Q87&gt;Q82,"W",IF(Q87=Q82,"D","L")))</f>
        <v>ncr</v>
      </c>
      <c r="T87" s="45">
        <f>+T88+T89+T90</f>
        <v>0</v>
      </c>
      <c r="U87" s="18">
        <f>T72</f>
        <v>0</v>
      </c>
      <c r="V87" s="18" t="str">
        <f>IF((T87=0),"ncr",IF(T87&gt;T72,"W",IF(T87=T72,"D","L")))</f>
        <v>ncr</v>
      </c>
      <c r="W87" s="45">
        <f>+W88+W89+W90</f>
        <v>0</v>
      </c>
      <c r="X87" s="18">
        <f>W92</f>
        <v>0</v>
      </c>
      <c r="Y87" s="18" t="str">
        <f>IF((W87=0),"ncr",IF(W87&gt;W92,"W",IF(W87=W92,"D","L")))</f>
        <v>ncr</v>
      </c>
      <c r="Z87" s="45">
        <f>+Z88+Z89+Z90</f>
        <v>0</v>
      </c>
      <c r="AA87" s="18">
        <f>Z67</f>
        <v>0</v>
      </c>
      <c r="AB87" s="18" t="str">
        <f>IF((Z87=0),"ncr",IF(Z87&gt;Z67,"W",IF(Z87=Z67,"D","L")))</f>
        <v>ncr</v>
      </c>
      <c r="AC87" s="45">
        <f>+AC88+AC89+AC90</f>
        <v>0</v>
      </c>
      <c r="AD87" s="18">
        <f>AC77</f>
        <v>0</v>
      </c>
      <c r="AE87" s="19" t="str">
        <f>IF((AC87=0),"ncr",IF(AC87&gt;AC77,"W",IF(AC87=AC77,"D","L")))</f>
        <v>ncr</v>
      </c>
      <c r="AF87" s="3"/>
      <c r="AG87" s="44" t="str">
        <f t="shared" si="36"/>
        <v>Beverley "C"</v>
      </c>
      <c r="AH87" s="18">
        <f>10-COUNTIF(B87:AE87,"ncr")</f>
        <v>2</v>
      </c>
      <c r="AI87" s="18">
        <f>COUNTIF(A87:AE87,"W")</f>
        <v>0</v>
      </c>
      <c r="AJ87" s="18">
        <f>COUNTIF(A87:AC87,"D")</f>
        <v>0</v>
      </c>
      <c r="AK87" s="18">
        <f>COUNTIF(A87:AE87,"L")</f>
        <v>2</v>
      </c>
      <c r="AL87" s="18">
        <f>AI87*2+AJ87</f>
        <v>0</v>
      </c>
      <c r="AM87" s="18">
        <f>SUM(B87,E87,H87,K87,N87,Q87,T87,W87,Z87,AC87)</f>
        <v>878</v>
      </c>
      <c r="AN87" s="48"/>
      <c r="AO87" s="20"/>
    </row>
    <row r="88" spans="1:41" s="17" customFormat="1" ht="12.75">
      <c r="A88" s="16" t="s">
        <v>75</v>
      </c>
      <c r="B88" s="45">
        <f>+B35</f>
        <v>150</v>
      </c>
      <c r="C88" s="18"/>
      <c r="D88" s="18"/>
      <c r="E88" s="45">
        <f>+E35</f>
        <v>131</v>
      </c>
      <c r="F88" s="18"/>
      <c r="G88" s="18"/>
      <c r="H88" s="45">
        <f>+H35</f>
        <v>0</v>
      </c>
      <c r="I88" s="18"/>
      <c r="J88" s="18"/>
      <c r="K88" s="45">
        <f>+K35</f>
        <v>0</v>
      </c>
      <c r="L88" s="18"/>
      <c r="M88" s="18"/>
      <c r="N88" s="45">
        <f>+N35</f>
        <v>0</v>
      </c>
      <c r="O88" s="18"/>
      <c r="P88" s="18"/>
      <c r="Q88" s="45">
        <f>+Q35</f>
        <v>0</v>
      </c>
      <c r="R88" s="18"/>
      <c r="S88" s="18"/>
      <c r="T88" s="45">
        <f>+T35</f>
        <v>0</v>
      </c>
      <c r="U88" s="18"/>
      <c r="V88" s="18"/>
      <c r="W88" s="45">
        <f>+W35</f>
        <v>0</v>
      </c>
      <c r="X88" s="18"/>
      <c r="Y88" s="18"/>
      <c r="Z88" s="45">
        <f>+Z35</f>
        <v>0</v>
      </c>
      <c r="AA88" s="18"/>
      <c r="AB88" s="18"/>
      <c r="AC88" s="45">
        <f>+AC35</f>
        <v>0</v>
      </c>
      <c r="AD88" s="18"/>
      <c r="AE88" s="19"/>
      <c r="AF88" s="3"/>
      <c r="AG88" s="44" t="str">
        <f t="shared" si="36"/>
        <v>R Devlin</v>
      </c>
      <c r="AH88" s="18"/>
      <c r="AI88" s="18"/>
      <c r="AJ88" s="18"/>
      <c r="AK88" s="18"/>
      <c r="AL88" s="18"/>
      <c r="AM88" s="18"/>
      <c r="AN88" s="48"/>
      <c r="AO88" s="20"/>
    </row>
    <row r="89" spans="1:41" s="17" customFormat="1" ht="12.75">
      <c r="A89" s="16" t="s">
        <v>76</v>
      </c>
      <c r="B89" s="45">
        <f>+B45</f>
        <v>143</v>
      </c>
      <c r="C89" s="18"/>
      <c r="D89" s="18"/>
      <c r="E89" s="45">
        <f>+E45</f>
        <v>156</v>
      </c>
      <c r="F89" s="18"/>
      <c r="G89" s="18"/>
      <c r="H89" s="45">
        <f>+H45</f>
        <v>0</v>
      </c>
      <c r="I89" s="18"/>
      <c r="J89" s="18"/>
      <c r="K89" s="45">
        <f>+K45</f>
        <v>0</v>
      </c>
      <c r="L89" s="18"/>
      <c r="M89" s="18"/>
      <c r="N89" s="45">
        <f>+N45</f>
        <v>0</v>
      </c>
      <c r="O89" s="18"/>
      <c r="P89" s="18"/>
      <c r="Q89" s="45">
        <f>+Q45</f>
        <v>0</v>
      </c>
      <c r="R89" s="18"/>
      <c r="S89" s="18"/>
      <c r="T89" s="45">
        <f>+T45</f>
        <v>0</v>
      </c>
      <c r="U89" s="18"/>
      <c r="V89" s="18"/>
      <c r="W89" s="45">
        <f>+W45</f>
        <v>0</v>
      </c>
      <c r="X89" s="18"/>
      <c r="Y89" s="18"/>
      <c r="Z89" s="45">
        <f>+Z45</f>
        <v>0</v>
      </c>
      <c r="AA89" s="18"/>
      <c r="AB89" s="18"/>
      <c r="AC89" s="45">
        <f>+AC45</f>
        <v>0</v>
      </c>
      <c r="AD89" s="18"/>
      <c r="AE89" s="19"/>
      <c r="AF89" s="3"/>
      <c r="AG89" s="44" t="str">
        <f t="shared" si="36"/>
        <v>A Addey</v>
      </c>
      <c r="AH89" s="18"/>
      <c r="AI89" s="18"/>
      <c r="AJ89" s="18"/>
      <c r="AK89" s="18"/>
      <c r="AL89" s="18"/>
      <c r="AM89" s="18"/>
      <c r="AN89" s="48"/>
      <c r="AO89" s="20"/>
    </row>
    <row r="90" spans="1:41" s="17" customFormat="1" ht="12.75">
      <c r="A90" s="16" t="s">
        <v>77</v>
      </c>
      <c r="B90" s="45">
        <f>+B35</f>
        <v>150</v>
      </c>
      <c r="C90" s="18"/>
      <c r="D90" s="18"/>
      <c r="E90" s="45">
        <f>+E49</f>
        <v>148</v>
      </c>
      <c r="F90" s="18"/>
      <c r="G90" s="18"/>
      <c r="H90" s="45">
        <f>+H49</f>
        <v>0</v>
      </c>
      <c r="I90" s="18"/>
      <c r="J90" s="18"/>
      <c r="K90" s="45">
        <f>+K49</f>
        <v>0</v>
      </c>
      <c r="L90" s="18"/>
      <c r="M90" s="18"/>
      <c r="N90" s="45">
        <f>+N49</f>
        <v>0</v>
      </c>
      <c r="O90" s="18"/>
      <c r="P90" s="18"/>
      <c r="Q90" s="45">
        <f>+Q49</f>
        <v>0</v>
      </c>
      <c r="R90" s="18"/>
      <c r="S90" s="18"/>
      <c r="T90" s="45">
        <f>+T49</f>
        <v>0</v>
      </c>
      <c r="U90" s="18"/>
      <c r="V90" s="18"/>
      <c r="W90" s="45">
        <f>+W49</f>
        <v>0</v>
      </c>
      <c r="X90" s="18"/>
      <c r="Y90" s="18"/>
      <c r="Z90" s="45">
        <f>+Z49</f>
        <v>0</v>
      </c>
      <c r="AA90" s="18"/>
      <c r="AB90" s="18"/>
      <c r="AC90" s="45">
        <f>+AC49</f>
        <v>0</v>
      </c>
      <c r="AD90" s="18"/>
      <c r="AE90" s="19"/>
      <c r="AF90" s="3"/>
      <c r="AG90" s="44" t="str">
        <f t="shared" si="36"/>
        <v>P Woods</v>
      </c>
      <c r="AH90" s="18"/>
      <c r="AI90" s="18"/>
      <c r="AJ90" s="18"/>
      <c r="AK90" s="18"/>
      <c r="AL90" s="18"/>
      <c r="AM90" s="18"/>
      <c r="AN90" s="18"/>
      <c r="AO90" s="20"/>
    </row>
    <row r="91" spans="1:41" s="17" customFormat="1" ht="12.75">
      <c r="A91" s="16"/>
      <c r="B91" s="45"/>
      <c r="C91" s="18"/>
      <c r="D91" s="18"/>
      <c r="E91" s="45"/>
      <c r="F91" s="18"/>
      <c r="G91" s="18"/>
      <c r="H91" s="45"/>
      <c r="I91" s="18"/>
      <c r="J91" s="18"/>
      <c r="K91" s="45"/>
      <c r="L91" s="18"/>
      <c r="M91" s="18"/>
      <c r="N91" s="45"/>
      <c r="O91" s="18"/>
      <c r="P91" s="18"/>
      <c r="Q91" s="45"/>
      <c r="R91" s="18"/>
      <c r="S91" s="18"/>
      <c r="T91" s="45"/>
      <c r="U91" s="18"/>
      <c r="V91" s="18"/>
      <c r="W91" s="45"/>
      <c r="X91" s="18"/>
      <c r="Y91" s="18"/>
      <c r="Z91" s="45"/>
      <c r="AA91" s="18"/>
      <c r="AB91" s="18"/>
      <c r="AC91" s="45"/>
      <c r="AD91" s="18"/>
      <c r="AE91" s="19"/>
      <c r="AF91" s="3"/>
      <c r="AG91" s="44">
        <f t="shared" si="36"/>
        <v>0</v>
      </c>
      <c r="AH91" s="18"/>
      <c r="AI91" s="18"/>
      <c r="AJ91" s="18"/>
      <c r="AK91" s="18"/>
      <c r="AL91" s="18"/>
      <c r="AM91" s="18"/>
      <c r="AN91" s="18"/>
      <c r="AO91" s="20"/>
    </row>
    <row r="92" spans="1:41" s="17" customFormat="1" ht="12.75">
      <c r="A92" s="44" t="s">
        <v>70</v>
      </c>
      <c r="B92" s="45">
        <f>+B93+B94+B95</f>
        <v>272</v>
      </c>
      <c r="C92" s="18">
        <f>B77</f>
        <v>522</v>
      </c>
      <c r="D92" s="18" t="str">
        <f>IF((B92=0),"ncr",IF(B92&gt;B77,"W",IF(B92=B77,"D","L")))</f>
        <v>L</v>
      </c>
      <c r="E92" s="45">
        <f>+E93+E94+E95</f>
        <v>281</v>
      </c>
      <c r="F92" s="18">
        <f>E82</f>
        <v>449</v>
      </c>
      <c r="G92" s="18" t="str">
        <f>IF((E92=0),"ncr",IF(E92&gt;E82,"W",IF(E92=E82,"D","L")))</f>
        <v>L</v>
      </c>
      <c r="H92" s="45">
        <f>+H93+H94+H95</f>
        <v>0</v>
      </c>
      <c r="I92" s="18">
        <f>H87</f>
        <v>0</v>
      </c>
      <c r="J92" s="18" t="str">
        <f>IF((H92=0),"ncr",IF(H92&gt;H87,"W",IF(H92=H87,"D","L")))</f>
        <v>ncr</v>
      </c>
      <c r="K92" s="45">
        <f>+K93+K94+K95</f>
        <v>0</v>
      </c>
      <c r="L92" s="18">
        <f>K72</f>
        <v>0</v>
      </c>
      <c r="M92" s="18" t="str">
        <f>IF((K92=0),"ncr",IF(K92&gt;K72,"W",IF(K92=K72,"D","L")))</f>
        <v>ncr</v>
      </c>
      <c r="N92" s="45">
        <f>+N93+N94+N95</f>
        <v>0</v>
      </c>
      <c r="O92" s="18">
        <f>N67</f>
        <v>0</v>
      </c>
      <c r="P92" s="18" t="str">
        <f>IF((N92=0),"ncr",IF(N92&gt;N67,"W",IF(N92=N67,"D","L")))</f>
        <v>ncr</v>
      </c>
      <c r="Q92" s="45">
        <f>+Q93+Q94+Q95</f>
        <v>0</v>
      </c>
      <c r="R92" s="18">
        <f>Q77</f>
        <v>0</v>
      </c>
      <c r="S92" s="18" t="str">
        <f>IF((Q92=0),"ncr",IF(Q92&gt;Q77,"W",IF(Q92=Q77,"D","L")))</f>
        <v>ncr</v>
      </c>
      <c r="T92" s="45">
        <f>+T93+T94+T95</f>
        <v>0</v>
      </c>
      <c r="U92" s="18">
        <f>T82</f>
        <v>0</v>
      </c>
      <c r="V92" s="18" t="str">
        <f>IF((T92=0),"ncr",IF(T92&gt;T82,"W",IF(T92=T82,"D","L")))</f>
        <v>ncr</v>
      </c>
      <c r="W92" s="45">
        <f>+W93+W94+W95</f>
        <v>0</v>
      </c>
      <c r="X92" s="18">
        <f>W87</f>
        <v>0</v>
      </c>
      <c r="Y92" s="18" t="str">
        <f>IF((W92=0),"ncr",IF(W92&gt;W87,"W",IF(W92=W87,"D","L")))</f>
        <v>ncr</v>
      </c>
      <c r="Z92" s="45">
        <f>+Z93+Z94+Z95</f>
        <v>0</v>
      </c>
      <c r="AA92" s="18">
        <f>Z72</f>
        <v>0</v>
      </c>
      <c r="AB92" s="18" t="str">
        <f>IF((Z92=0),"ncr",IF(Z92&gt;Z72,"W",IF(Z92=Z72,"D","L")))</f>
        <v>ncr</v>
      </c>
      <c r="AC92" s="45">
        <f>+AC93+AC94+AC95</f>
        <v>0</v>
      </c>
      <c r="AD92" s="18">
        <f>AC67</f>
        <v>0</v>
      </c>
      <c r="AE92" s="19" t="str">
        <f>IF((AC92=0),"ncr",IF(AC92&gt;AC67,"W",IF(AC92=AC67,"D","L")))</f>
        <v>ncr</v>
      </c>
      <c r="AF92" s="3"/>
      <c r="AG92" s="44" t="str">
        <f t="shared" si="36"/>
        <v>Beverley "B"</v>
      </c>
      <c r="AH92" s="18">
        <f>10-COUNTIF(B92:AE92,"ncr")</f>
        <v>2</v>
      </c>
      <c r="AI92" s="18">
        <f>COUNTIF(A92:AE92,"W")</f>
        <v>0</v>
      </c>
      <c r="AJ92" s="18">
        <f>COUNTIF(B92:AE92,"D")</f>
        <v>0</v>
      </c>
      <c r="AK92" s="18">
        <f>COUNTIF(A92:AE92,"L")</f>
        <v>2</v>
      </c>
      <c r="AL92" s="18">
        <f>AI92*2+AJ92</f>
        <v>0</v>
      </c>
      <c r="AM92" s="18">
        <f>SUM(B92,E92,H92,K92,N92,Q92,T92,W92,Z92,AC92)</f>
        <v>553</v>
      </c>
      <c r="AN92" s="18"/>
      <c r="AO92" s="20"/>
    </row>
    <row r="93" spans="1:41" s="17" customFormat="1" ht="12.75">
      <c r="A93" s="16" t="s">
        <v>71</v>
      </c>
      <c r="B93" s="45">
        <f>+B37</f>
        <v>0</v>
      </c>
      <c r="C93" s="18"/>
      <c r="D93" s="18"/>
      <c r="E93" s="45">
        <f>+E37</f>
        <v>0</v>
      </c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 t="str">
        <f t="shared" si="36"/>
        <v>G Fielding</v>
      </c>
      <c r="AH93" s="18"/>
      <c r="AI93" s="18"/>
      <c r="AJ93" s="18"/>
      <c r="AK93" s="18"/>
      <c r="AL93" s="18"/>
      <c r="AM93" s="18"/>
      <c r="AN93" s="18"/>
      <c r="AO93" s="20"/>
    </row>
    <row r="94" spans="1:41" s="17" customFormat="1" ht="12.75">
      <c r="A94" s="16" t="s">
        <v>72</v>
      </c>
      <c r="B94" s="45">
        <f>+B50</f>
        <v>110</v>
      </c>
      <c r="C94" s="18"/>
      <c r="D94" s="18"/>
      <c r="E94" s="45">
        <f>+E50</f>
        <v>118</v>
      </c>
      <c r="F94" s="18"/>
      <c r="G94" s="18"/>
      <c r="H94" s="45">
        <f>+H50</f>
        <v>0</v>
      </c>
      <c r="I94" s="18"/>
      <c r="J94" s="18"/>
      <c r="K94" s="45">
        <f>+K50</f>
        <v>0</v>
      </c>
      <c r="L94" s="18"/>
      <c r="M94" s="18"/>
      <c r="N94" s="45">
        <f>+N50</f>
        <v>0</v>
      </c>
      <c r="O94" s="18"/>
      <c r="P94" s="18"/>
      <c r="Q94" s="45">
        <f>+Q50</f>
        <v>0</v>
      </c>
      <c r="R94" s="18"/>
      <c r="S94" s="18"/>
      <c r="T94" s="45">
        <f>+T50</f>
        <v>0</v>
      </c>
      <c r="U94" s="18"/>
      <c r="V94" s="18"/>
      <c r="W94" s="45">
        <f>+W50</f>
        <v>0</v>
      </c>
      <c r="X94" s="18"/>
      <c r="Y94" s="18"/>
      <c r="Z94" s="45">
        <f>+Z50</f>
        <v>0</v>
      </c>
      <c r="AA94" s="18"/>
      <c r="AB94" s="18"/>
      <c r="AC94" s="45">
        <f>+AC50</f>
        <v>0</v>
      </c>
      <c r="AD94" s="18"/>
      <c r="AE94" s="19"/>
      <c r="AF94" s="3"/>
      <c r="AG94" s="44" t="str">
        <f t="shared" si="36"/>
        <v>P Ward</v>
      </c>
      <c r="AH94" s="18"/>
      <c r="AI94" s="18"/>
      <c r="AJ94" s="18"/>
      <c r="AK94" s="18"/>
      <c r="AL94" s="18"/>
      <c r="AM94" s="18"/>
      <c r="AN94" s="18"/>
      <c r="AO94" s="20"/>
    </row>
    <row r="95" spans="1:41" s="17" customFormat="1" ht="12.75">
      <c r="A95" s="16" t="s">
        <v>73</v>
      </c>
      <c r="B95" s="45">
        <f>+B47</f>
        <v>162</v>
      </c>
      <c r="C95" s="18"/>
      <c r="D95" s="18"/>
      <c r="E95" s="45">
        <f>+E47</f>
        <v>163</v>
      </c>
      <c r="F95" s="18"/>
      <c r="G95" s="18"/>
      <c r="H95" s="45">
        <f>+H47</f>
        <v>0</v>
      </c>
      <c r="I95" s="18"/>
      <c r="J95" s="18"/>
      <c r="K95" s="45">
        <f>+K47</f>
        <v>0</v>
      </c>
      <c r="L95" s="18"/>
      <c r="M95" s="18"/>
      <c r="N95" s="45">
        <f>+N47</f>
        <v>0</v>
      </c>
      <c r="O95" s="18"/>
      <c r="P95" s="18"/>
      <c r="Q95" s="45">
        <f>+Q47</f>
        <v>0</v>
      </c>
      <c r="R95" s="18"/>
      <c r="S95" s="18"/>
      <c r="T95" s="45">
        <f>+T47</f>
        <v>0</v>
      </c>
      <c r="U95" s="18"/>
      <c r="V95" s="18"/>
      <c r="W95" s="45">
        <f>+W47</f>
        <v>0</v>
      </c>
      <c r="X95" s="18"/>
      <c r="Y95" s="18"/>
      <c r="Z95" s="45">
        <f>+Z47</f>
        <v>0</v>
      </c>
      <c r="AA95" s="18"/>
      <c r="AB95" s="18"/>
      <c r="AC95" s="45">
        <f>+AC47</f>
        <v>0</v>
      </c>
      <c r="AD95" s="18"/>
      <c r="AE95" s="19"/>
      <c r="AF95" s="3"/>
      <c r="AG95" s="44" t="str">
        <f t="shared" si="36"/>
        <v>L Saunders</v>
      </c>
      <c r="AH95" s="18"/>
      <c r="AI95" s="18"/>
      <c r="AJ95" s="18"/>
      <c r="AK95" s="18"/>
      <c r="AL95" s="18"/>
      <c r="AM95" s="18"/>
      <c r="AN95" s="18"/>
      <c r="AO95" s="20"/>
    </row>
    <row r="96" spans="1:41" s="17" customFormat="1" ht="13.5" thickBot="1">
      <c r="A96" s="23"/>
      <c r="B96" s="46"/>
      <c r="C96" s="25"/>
      <c r="D96" s="25"/>
      <c r="E96" s="46"/>
      <c r="F96" s="25"/>
      <c r="G96" s="25"/>
      <c r="H96" s="46"/>
      <c r="I96" s="25"/>
      <c r="J96" s="25"/>
      <c r="K96" s="46"/>
      <c r="L96" s="25"/>
      <c r="M96" s="25"/>
      <c r="N96" s="46"/>
      <c r="O96" s="25"/>
      <c r="P96" s="25"/>
      <c r="Q96" s="46"/>
      <c r="R96" s="25"/>
      <c r="S96" s="25"/>
      <c r="T96" s="46"/>
      <c r="U96" s="25"/>
      <c r="V96" s="25"/>
      <c r="W96" s="46"/>
      <c r="X96" s="25"/>
      <c r="Y96" s="25"/>
      <c r="Z96" s="46"/>
      <c r="AA96" s="25"/>
      <c r="AB96" s="25"/>
      <c r="AC96" s="46"/>
      <c r="AD96" s="25"/>
      <c r="AE96" s="26"/>
      <c r="AF96" s="3"/>
      <c r="AG96" s="23"/>
      <c r="AH96" s="25"/>
      <c r="AI96" s="25"/>
      <c r="AJ96" s="25"/>
      <c r="AK96" s="25"/>
      <c r="AL96" s="25"/>
      <c r="AM96" s="25"/>
      <c r="AN96" s="25"/>
      <c r="AO96" s="27"/>
    </row>
    <row r="97" spans="1:41" s="17" customFormat="1" ht="12.75">
      <c r="A97" s="3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4"/>
      <c r="AH97" s="18"/>
      <c r="AI97" s="18"/>
      <c r="AJ97" s="18"/>
      <c r="AK97" s="18"/>
      <c r="AL97" s="18"/>
      <c r="AM97" s="18"/>
      <c r="AN97" s="18"/>
      <c r="AO97" s="38"/>
    </row>
    <row r="98" spans="1:41" s="17" customFormat="1" ht="12.75">
      <c r="A98" s="14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36" t="s">
        <v>41</v>
      </c>
      <c r="Z98" s="18"/>
      <c r="AA98" s="18"/>
      <c r="AB98" s="18"/>
      <c r="AC98" s="18"/>
      <c r="AD98" s="18"/>
      <c r="AE98" s="18"/>
      <c r="AF98" s="18"/>
      <c r="AG98" s="14"/>
      <c r="AH98" s="18"/>
      <c r="AI98" s="18"/>
      <c r="AJ98" s="18"/>
      <c r="AK98" s="18"/>
      <c r="AL98" s="18"/>
      <c r="AM98" s="18"/>
      <c r="AN98" s="18"/>
      <c r="AO98" s="43"/>
    </row>
    <row r="99" spans="1:41" s="17" customFormat="1" ht="12.75">
      <c r="A99" s="14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4"/>
      <c r="AH99" s="18"/>
      <c r="AI99" s="18"/>
      <c r="AJ99" s="18"/>
      <c r="AK99" s="18"/>
      <c r="AL99" s="18"/>
      <c r="AM99" s="18"/>
      <c r="AN99" s="18"/>
      <c r="AO99" s="38"/>
    </row>
    <row r="100" spans="1:41" s="17" customFormat="1" ht="12.75">
      <c r="A100" s="14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4"/>
      <c r="AH100" s="18"/>
      <c r="AI100" s="18"/>
      <c r="AJ100" s="18"/>
      <c r="AK100" s="18"/>
      <c r="AL100" s="18"/>
      <c r="AM100" s="18"/>
      <c r="AN100" s="18"/>
      <c r="AO100" s="38"/>
    </row>
    <row r="101" spans="1:41" s="17" customFormat="1" ht="12.75">
      <c r="A101" s="14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4"/>
      <c r="AH101" s="18"/>
      <c r="AI101" s="18"/>
      <c r="AJ101" s="18"/>
      <c r="AK101" s="18"/>
      <c r="AL101" s="18"/>
      <c r="AM101" s="18"/>
      <c r="AN101" s="18"/>
      <c r="AO101" s="38"/>
    </row>
    <row r="102" spans="1:41" s="17" customFormat="1" ht="12.75">
      <c r="A102" s="18"/>
      <c r="C102" s="18"/>
      <c r="D102" s="18"/>
      <c r="F102" s="18"/>
      <c r="G102" s="18"/>
      <c r="I102" s="18"/>
      <c r="J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38"/>
    </row>
    <row r="103" spans="1:41" s="17" customFormat="1" ht="12.75">
      <c r="A103" s="18"/>
      <c r="C103" s="18"/>
      <c r="D103" s="18"/>
      <c r="F103" s="18"/>
      <c r="G103" s="18"/>
      <c r="I103" s="18"/>
      <c r="J103" s="18"/>
      <c r="L103" s="18"/>
      <c r="M103" s="18"/>
      <c r="O103" s="18"/>
      <c r="P103" s="18"/>
      <c r="R103" s="18"/>
      <c r="S103" s="18"/>
      <c r="U103" s="18"/>
      <c r="V103" s="18"/>
      <c r="X103" s="18"/>
      <c r="Y103" s="18"/>
      <c r="AA103" s="18"/>
      <c r="AB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38"/>
    </row>
    <row r="104" spans="1:41" s="18" customFormat="1" ht="12.75">
      <c r="A104" s="14"/>
      <c r="B104" s="39"/>
      <c r="C104" s="51"/>
      <c r="D104" s="51"/>
      <c r="E104" s="41"/>
      <c r="F104" s="51"/>
      <c r="G104" s="51"/>
      <c r="H104" s="41"/>
      <c r="I104" s="51"/>
      <c r="J104" s="51"/>
      <c r="K104" s="41"/>
      <c r="L104" s="51"/>
      <c r="M104" s="51"/>
      <c r="N104" s="41"/>
      <c r="O104" s="51"/>
      <c r="P104" s="51"/>
      <c r="Q104" s="41"/>
      <c r="R104" s="51"/>
      <c r="S104" s="51"/>
      <c r="T104" s="41"/>
      <c r="U104" s="51"/>
      <c r="V104" s="51"/>
      <c r="W104" s="41"/>
      <c r="X104" s="51"/>
      <c r="Y104" s="51"/>
      <c r="Z104" s="41"/>
      <c r="AA104" s="51"/>
      <c r="AB104" s="51"/>
      <c r="AC104" s="40"/>
      <c r="AD104" s="51"/>
      <c r="AE104" s="51"/>
      <c r="AF104" s="7"/>
      <c r="AG104" s="14"/>
      <c r="AH104" s="14"/>
      <c r="AI104" s="14"/>
      <c r="AJ104" s="14"/>
      <c r="AK104" s="14"/>
      <c r="AL104" s="14"/>
      <c r="AM104" s="14"/>
      <c r="AN104" s="14"/>
      <c r="AO104" s="42"/>
    </row>
    <row r="105" spans="1:41" s="18" customFormat="1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42"/>
    </row>
    <row r="106" spans="1:41" s="17" customFormat="1" ht="12.75">
      <c r="A106" s="14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4"/>
      <c r="AH106" s="18"/>
      <c r="AI106" s="18"/>
      <c r="AJ106" s="18"/>
      <c r="AK106" s="18"/>
      <c r="AL106" s="18"/>
      <c r="AM106" s="18"/>
      <c r="AN106" s="30"/>
      <c r="AO106" s="43"/>
    </row>
    <row r="107" spans="1:41" s="17" customFormat="1" ht="12.75">
      <c r="A107" s="36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4"/>
      <c r="AH107" s="18"/>
      <c r="AI107" s="18"/>
      <c r="AJ107" s="18"/>
      <c r="AK107" s="18"/>
      <c r="AL107" s="18"/>
      <c r="AM107" s="18"/>
      <c r="AN107" s="18"/>
      <c r="AO107" s="38"/>
    </row>
    <row r="108" spans="1:41" s="17" customFormat="1" ht="12.75">
      <c r="A108" s="3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4"/>
      <c r="AH108" s="18"/>
      <c r="AI108" s="18"/>
      <c r="AJ108" s="18"/>
      <c r="AK108" s="18"/>
      <c r="AL108" s="18"/>
      <c r="AM108" s="18"/>
      <c r="AN108" s="18"/>
      <c r="AO108" s="38"/>
    </row>
    <row r="109" spans="1:41" s="17" customFormat="1" ht="12.75">
      <c r="A109" s="36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4"/>
      <c r="AH109" s="18"/>
      <c r="AI109" s="18"/>
      <c r="AJ109" s="18"/>
      <c r="AK109" s="18"/>
      <c r="AL109" s="18"/>
      <c r="AM109" s="18"/>
      <c r="AN109" s="18"/>
      <c r="AO109" s="38"/>
    </row>
    <row r="110" spans="1:41" s="17" customFormat="1" ht="12.75">
      <c r="A110" s="3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4"/>
      <c r="AH110" s="18"/>
      <c r="AI110" s="18"/>
      <c r="AJ110" s="18"/>
      <c r="AK110" s="18"/>
      <c r="AL110" s="18"/>
      <c r="AM110" s="18"/>
      <c r="AN110" s="18"/>
      <c r="AO110" s="38"/>
    </row>
    <row r="111" spans="1:41" s="17" customFormat="1" ht="12.75">
      <c r="A111" s="14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4"/>
      <c r="AH111" s="18"/>
      <c r="AI111" s="18"/>
      <c r="AJ111" s="18"/>
      <c r="AK111" s="18"/>
      <c r="AL111" s="18"/>
      <c r="AM111" s="18"/>
      <c r="AN111" s="18"/>
      <c r="AO111" s="43"/>
    </row>
    <row r="112" spans="1:41" s="17" customFormat="1" ht="12.75">
      <c r="A112" s="3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4"/>
      <c r="AH112" s="18"/>
      <c r="AI112" s="18"/>
      <c r="AJ112" s="18"/>
      <c r="AK112" s="18"/>
      <c r="AL112" s="18"/>
      <c r="AM112" s="18"/>
      <c r="AN112" s="18"/>
      <c r="AO112" s="38"/>
    </row>
    <row r="113" spans="1:41" s="17" customFormat="1" ht="12.75">
      <c r="A113" s="36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4"/>
      <c r="AH113" s="18"/>
      <c r="AI113" s="18"/>
      <c r="AJ113" s="18"/>
      <c r="AK113" s="18"/>
      <c r="AL113" s="18"/>
      <c r="AM113" s="18"/>
      <c r="AN113" s="18"/>
      <c r="AO113" s="38"/>
    </row>
    <row r="114" spans="1:41" s="17" customFormat="1" ht="12.75">
      <c r="A114" s="36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4"/>
      <c r="AH114" s="18"/>
      <c r="AI114" s="18"/>
      <c r="AJ114" s="18"/>
      <c r="AK114" s="18"/>
      <c r="AL114" s="18"/>
      <c r="AM114" s="18"/>
      <c r="AN114" s="18"/>
      <c r="AO114" s="38"/>
    </row>
    <row r="115" spans="1:41" s="17" customFormat="1" ht="12.75">
      <c r="A115" s="36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4"/>
      <c r="AH115" s="18"/>
      <c r="AI115" s="18"/>
      <c r="AJ115" s="18"/>
      <c r="AK115" s="18"/>
      <c r="AL115" s="18"/>
      <c r="AM115" s="18"/>
      <c r="AN115" s="18"/>
      <c r="AO115" s="38"/>
    </row>
    <row r="116" spans="1:41" s="17" customFormat="1" ht="12.75">
      <c r="A116" s="14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4"/>
      <c r="AH116" s="18"/>
      <c r="AI116" s="18"/>
      <c r="AJ116" s="18"/>
      <c r="AK116" s="18"/>
      <c r="AL116" s="18"/>
      <c r="AM116" s="18"/>
      <c r="AN116" s="30"/>
      <c r="AO116" s="43"/>
    </row>
    <row r="117" spans="1:41" s="17" customFormat="1" ht="12.75">
      <c r="A117" s="3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4"/>
      <c r="AH117" s="18"/>
      <c r="AI117" s="18"/>
      <c r="AJ117" s="18"/>
      <c r="AK117" s="18"/>
      <c r="AL117" s="18"/>
      <c r="AM117" s="18"/>
      <c r="AN117" s="18"/>
      <c r="AO117" s="38"/>
    </row>
    <row r="118" spans="1:41" s="17" customFormat="1" ht="12.75">
      <c r="A118" s="36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4"/>
      <c r="AH118" s="18"/>
      <c r="AI118" s="18"/>
      <c r="AJ118" s="18"/>
      <c r="AK118" s="18"/>
      <c r="AL118" s="18"/>
      <c r="AM118" s="18"/>
      <c r="AN118" s="18"/>
      <c r="AO118" s="38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36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38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43"/>
    </row>
    <row r="122" spans="1:41" s="17" customFormat="1" ht="12.75">
      <c r="A122" s="36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36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36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4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3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4"/>
      <c r="AH125" s="18"/>
      <c r="AI125" s="18"/>
      <c r="AJ125" s="18"/>
      <c r="AK125" s="18"/>
      <c r="AL125" s="18"/>
      <c r="AM125" s="18"/>
      <c r="AN125" s="18"/>
      <c r="AO125" s="38"/>
    </row>
    <row r="126" spans="1:41" s="17" customFormat="1" ht="12.75">
      <c r="A126" s="14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4"/>
      <c r="AH126" s="18"/>
      <c r="AI126" s="18"/>
      <c r="AJ126" s="18"/>
      <c r="AK126" s="18"/>
      <c r="AL126" s="18"/>
      <c r="AM126" s="18"/>
      <c r="AN126" s="30"/>
      <c r="AO126" s="43"/>
    </row>
    <row r="127" spans="1:41" s="17" customFormat="1" ht="12.75">
      <c r="A127" s="36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4"/>
      <c r="AH127" s="18"/>
      <c r="AI127" s="18"/>
      <c r="AJ127" s="18"/>
      <c r="AK127" s="18"/>
      <c r="AL127" s="18"/>
      <c r="AM127" s="18"/>
      <c r="AN127" s="18"/>
      <c r="AO127" s="38"/>
    </row>
    <row r="128" spans="1:41" s="17" customFormat="1" ht="12.75">
      <c r="A128" s="36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18"/>
      <c r="AO128" s="38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14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43"/>
    </row>
    <row r="132" spans="1:41" s="17" customFormat="1" ht="12.75">
      <c r="A132" s="14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38"/>
    </row>
    <row r="134" spans="1:41" s="17" customFormat="1" ht="12.75">
      <c r="A134" s="14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18"/>
      <c r="C135" s="18"/>
      <c r="D135" s="18"/>
      <c r="F135" s="18"/>
      <c r="G135" s="18"/>
      <c r="I135" s="18"/>
      <c r="J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18"/>
      <c r="C136" s="18"/>
      <c r="D136" s="18"/>
      <c r="F136" s="18"/>
      <c r="G136" s="18"/>
      <c r="I136" s="18"/>
      <c r="J136" s="18"/>
      <c r="L136" s="18"/>
      <c r="M136" s="18"/>
      <c r="O136" s="18"/>
      <c r="P136" s="18"/>
      <c r="R136" s="18"/>
      <c r="S136" s="18"/>
      <c r="U136" s="18"/>
      <c r="V136" s="18"/>
      <c r="X136" s="18"/>
      <c r="Y136" s="18"/>
      <c r="AA136" s="18"/>
      <c r="AB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38"/>
    </row>
  </sheetData>
  <sheetProtection selectLockedCells="1"/>
  <mergeCells count="82">
    <mergeCell ref="O104:P104"/>
    <mergeCell ref="R104:S104"/>
    <mergeCell ref="U104:V104"/>
    <mergeCell ref="X104:Y104"/>
    <mergeCell ref="AA104:AB104"/>
    <mergeCell ref="B1:AE1"/>
    <mergeCell ref="B64:AF64"/>
    <mergeCell ref="AD104:AE104"/>
    <mergeCell ref="C104:D104"/>
    <mergeCell ref="F104:G104"/>
    <mergeCell ref="I104:J104"/>
    <mergeCell ref="C43:D43"/>
    <mergeCell ref="F43:G43"/>
    <mergeCell ref="I43:J43"/>
    <mergeCell ref="L104:M104"/>
    <mergeCell ref="L43:M4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65:V65"/>
    <mergeCell ref="X65:Y65"/>
    <mergeCell ref="AA65:AB65"/>
    <mergeCell ref="AD65:AE65"/>
    <mergeCell ref="C65:D65"/>
    <mergeCell ref="F65:G65"/>
    <mergeCell ref="I65:J65"/>
    <mergeCell ref="L65:M65"/>
    <mergeCell ref="O65:P65"/>
    <mergeCell ref="R65:S65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37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62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Microsoft Office User</cp:lastModifiedBy>
  <cp:lastPrinted>2019-09-03T14:50:19Z</cp:lastPrinted>
  <dcterms:created xsi:type="dcterms:W3CDTF">2011-03-16T19:27:34Z</dcterms:created>
  <dcterms:modified xsi:type="dcterms:W3CDTF">2019-11-07T20:54:42Z</dcterms:modified>
  <cp:category/>
  <cp:version/>
  <cp:contentType/>
  <cp:contentStatus/>
</cp:coreProperties>
</file>