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20" windowWidth="31480" windowHeight="1982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<sst xmlns="http://schemas.openxmlformats.org/spreadsheetml/2006/main" count="118" uniqueCount="38">
  <si>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</si>
  <si>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</si>
  <si>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</si>
  <si>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</si>
  <si>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</si>
  <si>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</si>
  <si>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</si>
  <si>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</si>
  <si>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</si>
  <si>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</si>
  <si>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</si>
  <si>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</si>
  <si>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</si>
  <si>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</si>
  <si>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</si>
  <si>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</si>
  <si>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</si>
  <si>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</si>
  <si>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</si>
  <si>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</si>
  <si>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</si>
  <si>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</si>
  <si>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</si>
  <si>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</si>
  <si>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</si>
  <si>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 Harrison</t>
  </si>
  <si>
    <t>A Smith</t>
  </si>
  <si>
    <t>J Allen</t>
  </si>
  <si>
    <t>I Cox</t>
  </si>
  <si>
    <t>Scrutineer J A Billany</t>
  </si>
  <si>
    <t>J Billany</t>
  </si>
  <si>
    <t>Bye</t>
  </si>
  <si>
    <t>R H Jessop</t>
  </si>
  <si>
    <t xml:space="preserve">Both Divisions are Handicapped </t>
  </si>
  <si>
    <t>Yorkshire Small Bore Rifle &amp; Pistol Association - LWSR Winter  2019  Long Barrelled Pistol COMP 8</t>
  </si>
  <si>
    <t>B Dinsdale</t>
  </si>
  <si>
    <t>B Moore</t>
  </si>
  <si>
    <t>D C Olley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</si>
</sst>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center"/>
      <protection/>
    </xf>
    <xf numFmtId="0" fontId="44" fillId="0" borderId="0" xfId="0" applyFont="1" applyAlignment="1">
      <alignment/>
    </xf>
    <xf numFmtId="172" fontId="44" fillId="0" borderId="18" xfId="0" applyNumberFormat="1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tabSelected="1" zoomScale="75" zoomScaleNormal="75" zoomScalePageLayoutView="0" workbookViewId="0" topLeftCell="A1">
      <selection activeCell="W20" sqref="W20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1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49">
        <v>43387</v>
      </c>
      <c r="D3" s="50"/>
      <c r="E3" s="42" t="s">
        <v>7</v>
      </c>
      <c r="F3" s="49">
        <v>43401</v>
      </c>
      <c r="G3" s="50"/>
      <c r="H3" s="42" t="s">
        <v>8</v>
      </c>
      <c r="I3" s="49">
        <v>43415</v>
      </c>
      <c r="J3" s="50"/>
      <c r="K3" s="42" t="s">
        <v>24</v>
      </c>
      <c r="L3" s="49">
        <v>43429</v>
      </c>
      <c r="M3" s="50"/>
      <c r="N3" s="42" t="s">
        <v>9</v>
      </c>
      <c r="O3" s="49">
        <v>43443</v>
      </c>
      <c r="P3" s="50"/>
      <c r="Q3" s="42" t="s">
        <v>10</v>
      </c>
      <c r="R3" s="49">
        <v>43457</v>
      </c>
      <c r="S3" s="50"/>
      <c r="T3" s="42" t="s">
        <v>11</v>
      </c>
      <c r="U3" s="49">
        <v>43471</v>
      </c>
      <c r="V3" s="50"/>
      <c r="W3" s="42" t="s">
        <v>12</v>
      </c>
      <c r="X3" s="49">
        <v>43485</v>
      </c>
      <c r="Y3" s="50"/>
      <c r="Z3" s="42" t="s">
        <v>13</v>
      </c>
      <c r="AA3" s="49">
        <v>43499</v>
      </c>
      <c r="AB3" s="50"/>
      <c r="AC3" s="43" t="s">
        <v>14</v>
      </c>
      <c r="AD3" s="49">
        <v>43513</v>
      </c>
      <c r="AE3" s="50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5" t="s">
        <v>28</v>
      </c>
      <c r="B5" s="20">
        <v>267</v>
      </c>
      <c r="C5" s="7">
        <f>B6</f>
        <v>268</v>
      </c>
      <c r="D5" s="9" t="str">
        <f>IF((COUNTBLANK(B5:B5)=1),"-",IF(B5&gt;B6,"W",IF(B5=B6,"D","L")))</f>
        <v>L</v>
      </c>
      <c r="E5" s="20">
        <v>269</v>
      </c>
      <c r="F5" s="7">
        <f>+E7</f>
        <v>241</v>
      </c>
      <c r="G5" s="7" t="str">
        <f>IF((COUNTBLANK(E5:E5)=1),"-",IF(E5&gt;E7,"W",IF(E5=E7,"D","L")))</f>
        <v>W</v>
      </c>
      <c r="H5" s="20">
        <v>267</v>
      </c>
      <c r="I5" s="7">
        <f>+H8</f>
        <v>268</v>
      </c>
      <c r="J5" s="9" t="str">
        <f>IF((COUNTBLANK(H5:H5)=1),"-",IF(H5&gt;H8,"W",IF(H5=H8,"D","L")))</f>
        <v>L</v>
      </c>
      <c r="K5" s="18">
        <v>266</v>
      </c>
      <c r="L5" s="7">
        <f>+K9</f>
        <v>268</v>
      </c>
      <c r="M5" s="9" t="str">
        <f>IF((COUNTBLANK(K5:K5)=1),"-",IF(K5&gt;K9,"W",IF(K5=K9,"D","L")))</f>
        <v>L</v>
      </c>
      <c r="N5" s="18">
        <v>262</v>
      </c>
      <c r="O5" s="7">
        <f>+N10</f>
        <v>0</v>
      </c>
      <c r="P5" s="9" t="str">
        <f>IF((COUNTBLANK(N5:N5)=1),"-",IF(N5&gt;N10,"W",IF(N5=N10,"D","L")))</f>
        <v>W</v>
      </c>
      <c r="Q5" s="20">
        <v>270</v>
      </c>
      <c r="R5" s="7">
        <f>Q6</f>
        <v>218</v>
      </c>
      <c r="S5" s="9" t="str">
        <f>IF((COUNTBLANK(Q5:Q5)=1),"-",IF(Q5&gt;Q6,"W",IF(Q5=Q6,"D","L")))</f>
        <v>W</v>
      </c>
      <c r="T5" s="20">
        <v>268</v>
      </c>
      <c r="U5" s="7">
        <f>+T7</f>
        <v>245</v>
      </c>
      <c r="V5" s="7" t="str">
        <f>IF((COUNTBLANK(T5:T5)=1),"-",IF(T5&gt;T7,"W",IF(T5=T7,"D","L")))</f>
        <v>W</v>
      </c>
      <c r="W5" s="20">
        <v>272</v>
      </c>
      <c r="X5" s="7">
        <f>+W8</f>
        <v>268</v>
      </c>
      <c r="Y5" s="9" t="str">
        <f>IF((COUNTBLANK(W5:W5)=1),"-",IF(W5&gt;W8,"W",IF(W5=W8,"D","L")))</f>
        <v>W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8</v>
      </c>
      <c r="AI5" s="34">
        <f aca="true" t="shared" si="2" ref="AI5:AI10">COUNTIF(A5:AE5,"W")</f>
        <v>5</v>
      </c>
      <c r="AJ5" s="3">
        <f aca="true" t="shared" si="3" ref="AJ5:AJ10">COUNTIF(B5:AE5,"D")</f>
        <v>0</v>
      </c>
      <c r="AK5" s="34">
        <f aca="true" t="shared" si="4" ref="AK5:AK10">COUNTIF(A5:AE5,"L")</f>
        <v>3</v>
      </c>
      <c r="AL5" s="3">
        <f aca="true" t="shared" si="5" ref="AL5:AL10">AI5*2+AJ5</f>
        <v>10</v>
      </c>
      <c r="AM5" s="34">
        <f aca="true" t="shared" si="6" ref="AM5:AM10">SUM(B5,E5,H5,K5,N5,Q5,T5,W5,Z5,AC5)</f>
        <v>2141</v>
      </c>
      <c r="AN5" s="46"/>
      <c r="AO5" s="48"/>
    </row>
    <row r="6" spans="1:41" ht="27.75" customHeight="1">
      <c r="A6" s="45" t="s">
        <v>26</v>
      </c>
      <c r="B6" s="20">
        <v>268</v>
      </c>
      <c r="C6" s="3">
        <f>B5</f>
        <v>267</v>
      </c>
      <c r="D6" s="21" t="str">
        <f>IF((COUNTBLANK(B6:B6)=1),"-",IF(B6&gt;B5,"W",IF(B6=B5,"D","L")))</f>
        <v>W</v>
      </c>
      <c r="E6" s="20">
        <v>265</v>
      </c>
      <c r="F6" s="3">
        <f>+E9</f>
        <v>266</v>
      </c>
      <c r="G6" s="3" t="str">
        <f>IF((COUNTBLANK(E6:E6)=1),"-",IF(E6&gt;E9,"W",IF(E6=E9,"D","L")))</f>
        <v>L</v>
      </c>
      <c r="H6" s="20">
        <v>261</v>
      </c>
      <c r="I6" s="3">
        <f>+H7</f>
        <v>245</v>
      </c>
      <c r="J6" s="21" t="str">
        <f>IF((COUNTBLANK(H6:H6)=1),"-",IF(H6&gt;H7,"W",IF(H6=H7,"D","L")))</f>
        <v>W</v>
      </c>
      <c r="K6" s="20">
        <v>268</v>
      </c>
      <c r="L6" s="3">
        <f>+K10</f>
        <v>0</v>
      </c>
      <c r="M6" s="21" t="str">
        <f>IF((COUNTBLANK(K6:K6)=1),"-",IF(K6&gt;K10,"W",IF(K6=K10,"D","L")))</f>
        <v>W</v>
      </c>
      <c r="N6" s="20">
        <v>220</v>
      </c>
      <c r="O6" s="3">
        <f>+N8</f>
        <v>246</v>
      </c>
      <c r="P6" s="21" t="str">
        <f>IF((COUNTBLANK(N6:N6)=1),"-",IF(N6&gt;N8,"W",IF(N6=N8,"D","L")))</f>
        <v>L</v>
      </c>
      <c r="Q6" s="20">
        <v>218</v>
      </c>
      <c r="R6" s="3">
        <f>Q5</f>
        <v>270</v>
      </c>
      <c r="S6" s="21" t="str">
        <f>IF((COUNTBLANK(Q6:Q6)=1),"-",IF(Q6&gt;Q5,"W",IF(Q6=Q5,"D","L")))</f>
        <v>L</v>
      </c>
      <c r="T6" s="20">
        <v>231</v>
      </c>
      <c r="U6" s="3">
        <f>+T9</f>
        <v>266</v>
      </c>
      <c r="V6" s="3" t="str">
        <f>IF((COUNTBLANK(T6:T6)=1),"-",IF(T6&gt;T9,"W",IF(T6=T9,"D","L")))</f>
        <v>L</v>
      </c>
      <c r="W6" s="20">
        <v>238</v>
      </c>
      <c r="X6" s="3">
        <f>+W7</f>
        <v>261</v>
      </c>
      <c r="Y6" s="21" t="str">
        <f>IF((COUNTBLANK(W6:W6)=1),"-",IF(W6&gt;W7,"W",IF(W6=W7,"D","L")))</f>
        <v>L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8</v>
      </c>
      <c r="AI6" s="34">
        <f t="shared" si="2"/>
        <v>3</v>
      </c>
      <c r="AJ6" s="3">
        <f t="shared" si="3"/>
        <v>0</v>
      </c>
      <c r="AK6" s="34">
        <f t="shared" si="4"/>
        <v>5</v>
      </c>
      <c r="AL6" s="3">
        <f t="shared" si="5"/>
        <v>6</v>
      </c>
      <c r="AM6" s="34">
        <f t="shared" si="6"/>
        <v>1969</v>
      </c>
      <c r="AN6" s="46"/>
      <c r="AO6" s="48"/>
    </row>
    <row r="7" spans="1:41" ht="27.75" customHeight="1">
      <c r="A7" s="45" t="s">
        <v>25</v>
      </c>
      <c r="B7" s="20">
        <v>268</v>
      </c>
      <c r="C7" s="3">
        <f>B10</f>
        <v>0</v>
      </c>
      <c r="D7" s="21" t="str">
        <f>IF((COUNTBLANK(B7:B7)=1),"-",IF(B7&gt;B10,"W",IF(B7=B10,"D","L")))</f>
        <v>W</v>
      </c>
      <c r="E7" s="20">
        <v>241</v>
      </c>
      <c r="F7" s="3">
        <f>+E5</f>
        <v>269</v>
      </c>
      <c r="G7" s="3" t="str">
        <f>IF((COUNTBLANK(E7:E7)=1),"-",IF(E7&gt;E5,"W",IF(E7=E5,"D","L")))</f>
        <v>L</v>
      </c>
      <c r="H7" s="20">
        <v>245</v>
      </c>
      <c r="I7" s="3">
        <f>+H6</f>
        <v>261</v>
      </c>
      <c r="J7" s="21" t="str">
        <f>IF((COUNTBLANK(H7:H7)=1),"-",IF(H7&gt;H6,"W",IF(H7=H6,"D","L")))</f>
        <v>L</v>
      </c>
      <c r="K7" s="20">
        <v>257</v>
      </c>
      <c r="L7" s="3">
        <f>+K8</f>
        <v>241</v>
      </c>
      <c r="M7" s="21" t="str">
        <f>IF((COUNTBLANK(K7:K7)=1),"-",IF(K7&gt;K8,"W",IF(K7=K8,"D","L")))</f>
        <v>W</v>
      </c>
      <c r="N7" s="20">
        <v>248</v>
      </c>
      <c r="O7" s="3">
        <f>+N9</f>
        <v>266</v>
      </c>
      <c r="P7" s="21" t="str">
        <f>IF((COUNTBLANK(N7:N7)=1),"-",IF(N7&gt;N9,"W",IF(N7=N9,"D","L")))</f>
        <v>L</v>
      </c>
      <c r="Q7" s="20">
        <v>230</v>
      </c>
      <c r="R7" s="3">
        <f>Q10</f>
        <v>0</v>
      </c>
      <c r="S7" s="21" t="str">
        <f>IF((COUNTBLANK(Q7:Q7)=1),"-",IF(Q7&gt;Q10,"W",IF(Q7=Q10,"D","L")))</f>
        <v>W</v>
      </c>
      <c r="T7" s="20">
        <v>245</v>
      </c>
      <c r="U7" s="3">
        <f>+T5</f>
        <v>268</v>
      </c>
      <c r="V7" s="3" t="str">
        <f>IF((COUNTBLANK(T7:T7)=1),"-",IF(T7&gt;T5,"W",IF(T7=T5,"D","L")))</f>
        <v>L</v>
      </c>
      <c r="W7" s="20">
        <v>261</v>
      </c>
      <c r="X7" s="3">
        <f>+W6</f>
        <v>238</v>
      </c>
      <c r="Y7" s="21" t="str">
        <f>IF((COUNTBLANK(W7:W7)=1),"-",IF(W7&gt;W6,"W",IF(W7=W6,"D","L")))</f>
        <v>W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8</v>
      </c>
      <c r="AI7" s="34">
        <f t="shared" si="2"/>
        <v>4</v>
      </c>
      <c r="AJ7" s="3">
        <f t="shared" si="3"/>
        <v>0</v>
      </c>
      <c r="AK7" s="34">
        <f t="shared" si="4"/>
        <v>4</v>
      </c>
      <c r="AL7" s="3">
        <f t="shared" si="5"/>
        <v>8</v>
      </c>
      <c r="AM7" s="34">
        <f t="shared" si="6"/>
        <v>1995</v>
      </c>
      <c r="AN7" s="46"/>
      <c r="AO7" s="48"/>
    </row>
    <row r="8" spans="1:41" ht="27.75" customHeight="1">
      <c r="A8" s="45" t="s">
        <v>35</v>
      </c>
      <c r="B8" s="20">
        <v>230</v>
      </c>
      <c r="C8" s="3">
        <f>B9</f>
        <v>231</v>
      </c>
      <c r="D8" s="21" t="str">
        <f>IF((COUNTBLANK(B8:B8)=1),"-",IF(B8&gt;B9,"W",IF(B8=B9,"D","L")))</f>
        <v>L</v>
      </c>
      <c r="E8" s="20">
        <v>243</v>
      </c>
      <c r="F8" s="3">
        <f>+E10</f>
        <v>0</v>
      </c>
      <c r="G8" s="3" t="str">
        <f>IF((COUNTBLANK(E8:E8)=1),"-",IF(E8&gt;E10,"W",IF(E8=E10,"D","L")))</f>
        <v>W</v>
      </c>
      <c r="H8" s="20">
        <v>268</v>
      </c>
      <c r="I8" s="3">
        <f>+H5</f>
        <v>267</v>
      </c>
      <c r="J8" s="21" t="str">
        <f>IF((COUNTBLANK(H8:H8)=1),"-",IF(H8&gt;H5,"W",IF(H8=H5,"D","L")))</f>
        <v>W</v>
      </c>
      <c r="K8" s="20">
        <v>241</v>
      </c>
      <c r="L8" s="3">
        <f>+K7</f>
        <v>257</v>
      </c>
      <c r="M8" s="21" t="str">
        <f>IF((COUNTBLANK(K8:K8)=1),"-",IF(K8&gt;K7,"W",IF(K8=K7,"D","L")))</f>
        <v>L</v>
      </c>
      <c r="N8" s="20">
        <v>246</v>
      </c>
      <c r="O8" s="3">
        <f>+N6</f>
        <v>220</v>
      </c>
      <c r="P8" s="21" t="str">
        <f>IF((COUNTBLANK(N8:N8)=1),"-",IF(N8&gt;N6,"W",IF(N8=N6,"D","L")))</f>
        <v>W</v>
      </c>
      <c r="Q8" s="20">
        <v>268</v>
      </c>
      <c r="R8" s="3">
        <f>Q9</f>
        <v>261</v>
      </c>
      <c r="S8" s="21" t="str">
        <f>IF((COUNTBLANK(Q8:Q8)=1),"-",IF(Q8&gt;Q9,"W",IF(Q8=Q9,"D","L")))</f>
        <v>W</v>
      </c>
      <c r="T8" s="20">
        <v>268</v>
      </c>
      <c r="U8" s="3">
        <f>+T10</f>
        <v>0</v>
      </c>
      <c r="V8" s="3" t="str">
        <f>IF((COUNTBLANK(T8:T8)=1),"-",IF(T8&gt;T10,"W",IF(T8=T10,"D","L")))</f>
        <v>W</v>
      </c>
      <c r="W8" s="20">
        <v>268</v>
      </c>
      <c r="X8" s="3">
        <f>+W5</f>
        <v>272</v>
      </c>
      <c r="Y8" s="21" t="str">
        <f>IF((COUNTBLANK(W8:W8)=1),"-",IF(W8&gt;W5,"W",IF(W8=W5,"D","L")))</f>
        <v>L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B Dinsdale</v>
      </c>
      <c r="AH8" s="33">
        <f t="shared" si="1"/>
        <v>8</v>
      </c>
      <c r="AI8" s="34">
        <f t="shared" si="2"/>
        <v>5</v>
      </c>
      <c r="AJ8" s="3">
        <f t="shared" si="3"/>
        <v>0</v>
      </c>
      <c r="AK8" s="34">
        <f t="shared" si="4"/>
        <v>3</v>
      </c>
      <c r="AL8" s="3">
        <f t="shared" si="5"/>
        <v>10</v>
      </c>
      <c r="AM8" s="34">
        <f t="shared" si="6"/>
        <v>2032</v>
      </c>
      <c r="AN8" s="46"/>
      <c r="AO8" s="48"/>
    </row>
    <row r="9" spans="1:41" ht="27.75" customHeight="1">
      <c r="A9" s="45" t="s">
        <v>27</v>
      </c>
      <c r="B9" s="20">
        <v>231</v>
      </c>
      <c r="C9" s="3">
        <f>B8</f>
        <v>230</v>
      </c>
      <c r="D9" s="21" t="str">
        <f>IF((COUNTBLANK(B9:B9)=1),"-",IF(B9&gt;B8,"W",IF(B9=B8,"D","L")))</f>
        <v>W</v>
      </c>
      <c r="E9" s="20">
        <v>266</v>
      </c>
      <c r="F9" s="3">
        <f>+E6</f>
        <v>265</v>
      </c>
      <c r="G9" s="3" t="str">
        <f>IF((COUNTBLANK(E9:E9)=1),"-",IF(E9&gt;E6,"W",IF(E9=E6,"D","L")))</f>
        <v>W</v>
      </c>
      <c r="H9" s="20">
        <v>268</v>
      </c>
      <c r="I9" s="3">
        <f>+H10</f>
        <v>0</v>
      </c>
      <c r="J9" s="21" t="str">
        <f>IF((COUNTBLANK(H9:H9)=1),"-",IF(H9&gt;H10,"W",IF(H9=H10,"D","L")))</f>
        <v>W</v>
      </c>
      <c r="K9" s="20">
        <v>268</v>
      </c>
      <c r="L9" s="3">
        <f>+K5</f>
        <v>266</v>
      </c>
      <c r="M9" s="21" t="str">
        <f>IF((COUNTBLANK(K9:K9)=1),"-",IF(K9&gt;K5,"W",IF(K9=K5,"D","L")))</f>
        <v>W</v>
      </c>
      <c r="N9" s="20">
        <v>266</v>
      </c>
      <c r="O9" s="3">
        <f>+N7</f>
        <v>248</v>
      </c>
      <c r="P9" s="21" t="str">
        <f>IF((COUNTBLANK(N9:N9)=1),"-",IF(N9&gt;N7,"W",IF(N9=N7,"D","L")))</f>
        <v>W</v>
      </c>
      <c r="Q9" s="20">
        <v>261</v>
      </c>
      <c r="R9" s="3">
        <f>Q8</f>
        <v>268</v>
      </c>
      <c r="S9" s="21" t="str">
        <f>IF((COUNTBLANK(Q9:Q9)=1),"-",IF(Q9&gt;Q8,"W",IF(Q9=Q8,"D","L")))</f>
        <v>L</v>
      </c>
      <c r="T9" s="20">
        <v>266</v>
      </c>
      <c r="U9" s="3">
        <f>+T6</f>
        <v>231</v>
      </c>
      <c r="V9" s="3" t="str">
        <f>IF((COUNTBLANK(T9:T9)=1),"-",IF(T9&gt;T6,"W",IF(T9=T6,"D","L")))</f>
        <v>W</v>
      </c>
      <c r="W9" s="20">
        <v>268</v>
      </c>
      <c r="X9" s="3">
        <f>+W10</f>
        <v>0</v>
      </c>
      <c r="Y9" s="21" t="str">
        <f>IF((COUNTBLANK(W9:W9)=1),"-",IF(W9&gt;W10,"W",IF(W9=W10,"D","L")))</f>
        <v>W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J Allen</v>
      </c>
      <c r="AH9" s="33">
        <f t="shared" si="1"/>
        <v>8</v>
      </c>
      <c r="AI9" s="34">
        <f t="shared" si="2"/>
        <v>7</v>
      </c>
      <c r="AJ9" s="3">
        <f t="shared" si="3"/>
        <v>0</v>
      </c>
      <c r="AK9" s="34">
        <f t="shared" si="4"/>
        <v>1</v>
      </c>
      <c r="AL9" s="3">
        <f t="shared" si="5"/>
        <v>14</v>
      </c>
      <c r="AM9" s="34">
        <f t="shared" si="6"/>
        <v>2094</v>
      </c>
      <c r="AN9" s="46"/>
      <c r="AO9" s="48"/>
    </row>
    <row r="10" spans="1:41" ht="27.75" customHeight="1">
      <c r="A10" s="45" t="s">
        <v>31</v>
      </c>
      <c r="B10" s="20"/>
      <c r="C10" s="3">
        <f>B7</f>
        <v>268</v>
      </c>
      <c r="D10" s="21" t="str">
        <f>IF((COUNTBLANK(B10:B10)=1),"-",IF(B10&gt;B7,"W",IF(B10=B7,"D","L")))</f>
        <v>-</v>
      </c>
      <c r="E10" s="20"/>
      <c r="F10" s="3">
        <f>+E8</f>
        <v>243</v>
      </c>
      <c r="G10" s="3" t="str">
        <f>IF((COUNTBLANK(E10:E10)=1),"-",IF(E10&gt;E8,"W",IF(E10=E8,"D","L")))</f>
        <v>-</v>
      </c>
      <c r="H10" s="20"/>
      <c r="I10" s="3">
        <f>+H9</f>
        <v>268</v>
      </c>
      <c r="J10" s="21" t="str">
        <f>IF((COUNTBLANK(H10:H10)=1),"-",IF(H10&gt;H9,"W",IF(H10=H9,"D","L")))</f>
        <v>-</v>
      </c>
      <c r="K10" s="20"/>
      <c r="L10" s="3">
        <f>+K6</f>
        <v>268</v>
      </c>
      <c r="M10" s="21" t="str">
        <f>IF((COUNTBLANK(K10:K10)=1),"-",IF(K10&gt;K6,"W",IF(K10=K6,"D","L")))</f>
        <v>-</v>
      </c>
      <c r="N10" s="20"/>
      <c r="O10" s="3">
        <f>+N5</f>
        <v>262</v>
      </c>
      <c r="P10" s="21" t="str">
        <f>IF((COUNTBLANK(N10:N10)=1),"-",IF(N10&gt;N5,"W",IF(N10=N5,"D","L")))</f>
        <v>-</v>
      </c>
      <c r="Q10" s="20"/>
      <c r="R10" s="3">
        <f>Q7</f>
        <v>230</v>
      </c>
      <c r="S10" s="21" t="str">
        <f>IF((COUNTBLANK(Q10:Q10)=1),"-",IF(Q10&gt;Q7,"W",IF(Q10=Q7,"D","L")))</f>
        <v>-</v>
      </c>
      <c r="T10" s="20"/>
      <c r="U10" s="3">
        <f>+T8</f>
        <v>268</v>
      </c>
      <c r="V10" s="3" t="str">
        <f>IF((COUNTBLANK(T10:T10)=1),"-",IF(T10&gt;T8,"W",IF(T10=T8,"D","L")))</f>
        <v>-</v>
      </c>
      <c r="W10" s="20"/>
      <c r="X10" s="3">
        <f>+W9</f>
        <v>268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Bye</v>
      </c>
      <c r="AH10" s="33">
        <f t="shared" si="1"/>
        <v>0</v>
      </c>
      <c r="AI10" s="34">
        <f t="shared" si="2"/>
        <v>0</v>
      </c>
      <c r="AJ10" s="3">
        <f t="shared" si="3"/>
        <v>0</v>
      </c>
      <c r="AK10" s="34">
        <f t="shared" si="4"/>
        <v>0</v>
      </c>
      <c r="AL10" s="3">
        <f t="shared" si="5"/>
        <v>0</v>
      </c>
      <c r="AM10" s="34">
        <f t="shared" si="6"/>
        <v>0</v>
      </c>
      <c r="AN10" s="46"/>
      <c r="AO10" s="19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19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48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49">
        <v>43387</v>
      </c>
      <c r="D14" s="50"/>
      <c r="E14" s="42" t="s">
        <v>7</v>
      </c>
      <c r="F14" s="49">
        <v>43401</v>
      </c>
      <c r="G14" s="50"/>
      <c r="H14" s="42" t="s">
        <v>8</v>
      </c>
      <c r="I14" s="49">
        <v>43415</v>
      </c>
      <c r="J14" s="50"/>
      <c r="K14" s="42" t="s">
        <v>24</v>
      </c>
      <c r="L14" s="49">
        <v>43429</v>
      </c>
      <c r="M14" s="50"/>
      <c r="N14" s="42" t="s">
        <v>9</v>
      </c>
      <c r="O14" s="49">
        <v>43443</v>
      </c>
      <c r="P14" s="50"/>
      <c r="Q14" s="42" t="s">
        <v>10</v>
      </c>
      <c r="R14" s="49">
        <v>43457</v>
      </c>
      <c r="S14" s="50"/>
      <c r="T14" s="42" t="s">
        <v>11</v>
      </c>
      <c r="U14" s="49">
        <v>43471</v>
      </c>
      <c r="V14" s="50"/>
      <c r="W14" s="42" t="s">
        <v>12</v>
      </c>
      <c r="X14" s="49">
        <v>43485</v>
      </c>
      <c r="Y14" s="50"/>
      <c r="Z14" s="42" t="s">
        <v>13</v>
      </c>
      <c r="AA14" s="49">
        <v>43499</v>
      </c>
      <c r="AB14" s="50"/>
      <c r="AC14" s="43" t="s">
        <v>14</v>
      </c>
      <c r="AD14" s="49">
        <v>43513</v>
      </c>
      <c r="AE14" s="50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5" t="s">
        <v>36</v>
      </c>
      <c r="B16" s="20">
        <v>234</v>
      </c>
      <c r="C16" s="7">
        <f>B17</f>
        <v>191</v>
      </c>
      <c r="D16" s="9" t="str">
        <f>IF((COUNTBLANK(B16:B16)=1),"-",IF(B16&gt;B17,"W",IF(B16=B17,"D","L")))</f>
        <v>W</v>
      </c>
      <c r="E16" s="20">
        <v>245</v>
      </c>
      <c r="F16" s="7">
        <f>+E18</f>
        <v>169</v>
      </c>
      <c r="G16" s="7" t="str">
        <f>IF((COUNTBLANK(E16:E16)=1),"-",IF(E16&gt;E18,"W",IF(E16=E18,"D","L")))</f>
        <v>W</v>
      </c>
      <c r="H16" s="20">
        <v>234</v>
      </c>
      <c r="I16" s="7">
        <f>+H19</f>
        <v>203</v>
      </c>
      <c r="J16" s="9" t="str">
        <f>IF((COUNTBLANK(H16:H16)=1),"-",IF(H16&gt;H19,"W",IF(H16=H19,"D","L")))</f>
        <v>W</v>
      </c>
      <c r="K16" s="18">
        <v>241</v>
      </c>
      <c r="L16" s="7">
        <f>+K20</f>
        <v>0</v>
      </c>
      <c r="M16" s="9" t="str">
        <f>IF((COUNTBLANK(K16:K16)=1),"-",IF(K16&gt;K20,"W",IF(K16=K20,"D","L")))</f>
        <v>W</v>
      </c>
      <c r="N16" s="18">
        <v>242</v>
      </c>
      <c r="O16" s="7">
        <f>+N21</f>
        <v>0</v>
      </c>
      <c r="P16" s="9" t="str">
        <f>IF((COUNTBLANK(N16:N16)=1),"-",IF(N16&gt;N21,"W",IF(N16=N21,"D","L")))</f>
        <v>W</v>
      </c>
      <c r="Q16" s="20">
        <v>214</v>
      </c>
      <c r="R16" s="7">
        <f>Q17</f>
        <v>215</v>
      </c>
      <c r="S16" s="9" t="str">
        <f>IF((COUNTBLANK(Q16:Q16)=1),"-",IF(Q16&gt;Q17,"W",IF(Q16=Q17,"D","L")))</f>
        <v>L</v>
      </c>
      <c r="T16" s="20">
        <v>243</v>
      </c>
      <c r="U16" s="7">
        <f>+T18</f>
        <v>206</v>
      </c>
      <c r="V16" s="7" t="str">
        <f>IF((COUNTBLANK(T16:T16)=1),"-",IF(T16&gt;T18,"W",IF(T16=T18,"D","L")))</f>
        <v>W</v>
      </c>
      <c r="W16" s="20">
        <v>243</v>
      </c>
      <c r="X16" s="7">
        <f>+W19</f>
        <v>202</v>
      </c>
      <c r="Y16" s="9" t="str">
        <f>IF((COUNTBLANK(W16:W16)=1),"-",IF(W16&gt;W19,"W",IF(W16=W19,"D","L")))</f>
        <v>W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B Moore</v>
      </c>
      <c r="AH16" s="33">
        <f aca="true" t="shared" si="8" ref="AH16:AH21">10-COUNTBLANK(B16:AE16)</f>
        <v>8</v>
      </c>
      <c r="AI16" s="34">
        <f aca="true" t="shared" si="9" ref="AI16:AI21">COUNTIF(A16:AE16,"W")</f>
        <v>7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14</v>
      </c>
      <c r="AM16" s="34">
        <f aca="true" t="shared" si="13" ref="AM16:AM21">SUM(B16,E16,H16,K16,N16,Q16,T16,W16,Z16,AC16)</f>
        <v>1896</v>
      </c>
      <c r="AN16" s="46"/>
      <c r="AO16" s="48"/>
    </row>
    <row r="17" spans="1:41" ht="27.75" customHeight="1">
      <c r="A17" s="45" t="s">
        <v>30</v>
      </c>
      <c r="B17" s="20">
        <v>191</v>
      </c>
      <c r="C17" s="3">
        <f>B16</f>
        <v>234</v>
      </c>
      <c r="D17" s="21" t="str">
        <f>IF((COUNTBLANK(B17:B17)=1),"-",IF(B17&gt;B16,"W",IF(B17=B16,"D","L")))</f>
        <v>L</v>
      </c>
      <c r="E17" s="20">
        <v>206</v>
      </c>
      <c r="F17" s="3">
        <f>+E20</f>
        <v>0</v>
      </c>
      <c r="G17" s="3" t="str">
        <f>IF((COUNTBLANK(E17:E17)=1),"-",IF(E17&gt;E20,"W",IF(E17=E20,"D","L")))</f>
        <v>W</v>
      </c>
      <c r="H17" s="20">
        <v>197</v>
      </c>
      <c r="I17" s="3">
        <f>+H18</f>
        <v>225</v>
      </c>
      <c r="J17" s="21" t="str">
        <f>IF((COUNTBLANK(H17:H17)=1),"-",IF(H17&gt;H18,"W",IF(H17=H18,"D","L")))</f>
        <v>L</v>
      </c>
      <c r="K17" s="20">
        <v>199</v>
      </c>
      <c r="L17" s="3">
        <f>+K21</f>
        <v>0</v>
      </c>
      <c r="M17" s="21" t="str">
        <f>IF((COUNTBLANK(K17:K17)=1),"-",IF(K17&gt;K21,"W",IF(K17=K21,"D","L")))</f>
        <v>W</v>
      </c>
      <c r="N17" s="20">
        <v>225</v>
      </c>
      <c r="O17" s="3">
        <f>+N19</f>
        <v>188</v>
      </c>
      <c r="P17" s="21" t="str">
        <f>IF((COUNTBLANK(N17:N17)=1),"-",IF(N17&gt;N19,"W",IF(N17=N19,"D","L")))</f>
        <v>W</v>
      </c>
      <c r="Q17" s="20">
        <v>215</v>
      </c>
      <c r="R17" s="3">
        <f>Q16</f>
        <v>214</v>
      </c>
      <c r="S17" s="21" t="str">
        <f>IF((COUNTBLANK(Q17:Q17)=1),"-",IF(Q17&gt;Q16,"W",IF(Q17=Q16,"D","L")))</f>
        <v>W</v>
      </c>
      <c r="T17" s="20">
        <v>196</v>
      </c>
      <c r="U17" s="3">
        <f>+T20</f>
        <v>0</v>
      </c>
      <c r="V17" s="3" t="str">
        <f>IF((COUNTBLANK(T17:T17)=1),"-",IF(T17&gt;T20,"W",IF(T17=T20,"D","L")))</f>
        <v>W</v>
      </c>
      <c r="W17" s="20">
        <v>206</v>
      </c>
      <c r="X17" s="3">
        <f>+W18</f>
        <v>181</v>
      </c>
      <c r="Y17" s="21" t="str">
        <f>IF((COUNTBLANK(W17:W17)=1),"-",IF(W17&gt;W18,"W",IF(W17=W18,"D","L")))</f>
        <v>W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J Billany</v>
      </c>
      <c r="AH17" s="33">
        <f t="shared" si="8"/>
        <v>8</v>
      </c>
      <c r="AI17" s="34">
        <f t="shared" si="9"/>
        <v>6</v>
      </c>
      <c r="AJ17" s="3">
        <f t="shared" si="10"/>
        <v>0</v>
      </c>
      <c r="AK17" s="34">
        <f t="shared" si="11"/>
        <v>2</v>
      </c>
      <c r="AL17" s="3">
        <f t="shared" si="12"/>
        <v>12</v>
      </c>
      <c r="AM17" s="34">
        <f t="shared" si="13"/>
        <v>1635</v>
      </c>
      <c r="AN17" s="46"/>
      <c r="AO17" s="48"/>
    </row>
    <row r="18" spans="1:41" ht="27.75" customHeight="1">
      <c r="A18" s="45" t="s">
        <v>37</v>
      </c>
      <c r="B18" s="20">
        <v>136</v>
      </c>
      <c r="C18" s="3">
        <f>B21</f>
        <v>0</v>
      </c>
      <c r="D18" s="21" t="str">
        <f>IF((COUNTBLANK(B18:B18)=1),"-",IF(B18&gt;B21,"W",IF(B18=B21,"D","L")))</f>
        <v>W</v>
      </c>
      <c r="E18" s="20">
        <v>169</v>
      </c>
      <c r="F18" s="3">
        <f>+E16</f>
        <v>245</v>
      </c>
      <c r="G18" s="3" t="str">
        <f>IF((COUNTBLANK(E18:E18)=1),"-",IF(E18&gt;E16,"W",IF(E18=E16,"D","L")))</f>
        <v>L</v>
      </c>
      <c r="H18" s="20">
        <v>225</v>
      </c>
      <c r="I18" s="3">
        <f>+H17</f>
        <v>197</v>
      </c>
      <c r="J18" s="21" t="str">
        <f>IF((COUNTBLANK(H18:H18)=1),"-",IF(H18&gt;H17,"W",IF(H18=H17,"D","L")))</f>
        <v>W</v>
      </c>
      <c r="K18" s="20">
        <v>204</v>
      </c>
      <c r="L18" s="3">
        <f>+K19</f>
        <v>206</v>
      </c>
      <c r="M18" s="21" t="str">
        <f>IF((COUNTBLANK(K18:K18)=1),"-",IF(K18&gt;K19,"W",IF(K18=K19,"D","L")))</f>
        <v>L</v>
      </c>
      <c r="N18" s="20">
        <v>206</v>
      </c>
      <c r="O18" s="3">
        <f>+N20</f>
        <v>0</v>
      </c>
      <c r="P18" s="21" t="str">
        <f>IF((COUNTBLANK(N18:N18)=1),"-",IF(N18&gt;N20,"W",IF(N18=N20,"D","L")))</f>
        <v>W</v>
      </c>
      <c r="Q18" s="20">
        <v>164</v>
      </c>
      <c r="R18" s="3">
        <f>Q21</f>
        <v>0</v>
      </c>
      <c r="S18" s="21" t="str">
        <f>IF((COUNTBLANK(Q18:Q18)=1),"-",IF(Q18&gt;Q21,"W",IF(Q18=Q21,"D","L")))</f>
        <v>W</v>
      </c>
      <c r="T18" s="20">
        <v>206</v>
      </c>
      <c r="U18" s="3">
        <f>+T16</f>
        <v>243</v>
      </c>
      <c r="V18" s="3" t="str">
        <f>IF((COUNTBLANK(T18:T18)=1),"-",IF(T18&gt;T16,"W",IF(T18=T16,"D","L")))</f>
        <v>L</v>
      </c>
      <c r="W18" s="20">
        <v>181</v>
      </c>
      <c r="X18" s="3">
        <f>+W17</f>
        <v>206</v>
      </c>
      <c r="Y18" s="21" t="str">
        <f>IF((COUNTBLANK(W18:W18)=1),"-",IF(W18&gt;W17,"W",IF(W18=W17,"D","L")))</f>
        <v>L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4" t="str">
        <f t="shared" si="7"/>
        <v>D C Olley</v>
      </c>
      <c r="AH18" s="33">
        <f t="shared" si="8"/>
        <v>8</v>
      </c>
      <c r="AI18" s="34">
        <f t="shared" si="9"/>
        <v>4</v>
      </c>
      <c r="AJ18" s="3">
        <f t="shared" si="10"/>
        <v>0</v>
      </c>
      <c r="AK18" s="34">
        <f t="shared" si="11"/>
        <v>4</v>
      </c>
      <c r="AL18" s="3">
        <f t="shared" si="12"/>
        <v>8</v>
      </c>
      <c r="AM18" s="34">
        <f t="shared" si="13"/>
        <v>1491</v>
      </c>
      <c r="AN18" s="46"/>
      <c r="AO18" s="48"/>
    </row>
    <row r="19" spans="1:41" ht="27.75" customHeight="1">
      <c r="A19" s="45" t="s">
        <v>32</v>
      </c>
      <c r="B19" s="20">
        <v>206</v>
      </c>
      <c r="C19" s="3">
        <f>B20</f>
        <v>0</v>
      </c>
      <c r="D19" s="21" t="str">
        <f>IF((COUNTBLANK(B19:B19)=1),"-",IF(B19&gt;B20,"W",IF(B19=B20,"D","L")))</f>
        <v>W</v>
      </c>
      <c r="E19" s="20">
        <v>200</v>
      </c>
      <c r="F19" s="3">
        <f>+E21</f>
        <v>0</v>
      </c>
      <c r="G19" s="3" t="str">
        <f>IF((COUNTBLANK(E19:E19)=1),"-",IF(E19&gt;E21,"W",IF(E19=E21,"D","L")))</f>
        <v>W</v>
      </c>
      <c r="H19" s="20">
        <v>203</v>
      </c>
      <c r="I19" s="3">
        <f>+H16</f>
        <v>234</v>
      </c>
      <c r="J19" s="21" t="str">
        <f>IF((COUNTBLANK(H19:H19)=1),"-",IF(H19&gt;H16,"W",IF(H19=H16,"D","L")))</f>
        <v>L</v>
      </c>
      <c r="K19" s="20">
        <v>206</v>
      </c>
      <c r="L19" s="3">
        <f>+K18</f>
        <v>204</v>
      </c>
      <c r="M19" s="21" t="str">
        <f>IF((COUNTBLANK(K19:K19)=1),"-",IF(K19&gt;K18,"W",IF(K19=K18,"D","L")))</f>
        <v>W</v>
      </c>
      <c r="N19" s="20">
        <v>188</v>
      </c>
      <c r="O19" s="3">
        <f>+N17</f>
        <v>225</v>
      </c>
      <c r="P19" s="21" t="str">
        <f>IF((COUNTBLANK(N19:N19)=1),"-",IF(N19&gt;N17,"W",IF(N19=N17,"D","L")))</f>
        <v>L</v>
      </c>
      <c r="Q19" s="20">
        <v>188</v>
      </c>
      <c r="R19" s="3">
        <f>Q20</f>
        <v>0</v>
      </c>
      <c r="S19" s="21" t="str">
        <f>IF((COUNTBLANK(Q19:Q19)=1),"-",IF(Q19&gt;Q20,"W",IF(Q19=Q20,"D","L")))</f>
        <v>W</v>
      </c>
      <c r="T19" s="20">
        <v>180</v>
      </c>
      <c r="U19" s="3">
        <f>+T21</f>
        <v>0</v>
      </c>
      <c r="V19" s="3" t="str">
        <f>IF((COUNTBLANK(T19:T19)=1),"-",IF(T19&gt;T21,"W",IF(T19=T21,"D","L")))</f>
        <v>W</v>
      </c>
      <c r="W19" s="20">
        <v>202</v>
      </c>
      <c r="X19" s="3">
        <f>+W16</f>
        <v>243</v>
      </c>
      <c r="Y19" s="21" t="str">
        <f>IF((COUNTBLANK(W19:W19)=1),"-",IF(W19&gt;W16,"W",IF(W19=W16,"D","L")))</f>
        <v>L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4" t="str">
        <f t="shared" si="7"/>
        <v>R H Jessop</v>
      </c>
      <c r="AH19" s="33">
        <f t="shared" si="8"/>
        <v>8</v>
      </c>
      <c r="AI19" s="34">
        <f t="shared" si="9"/>
        <v>5</v>
      </c>
      <c r="AJ19" s="3">
        <f t="shared" si="10"/>
        <v>0</v>
      </c>
      <c r="AK19" s="34">
        <f t="shared" si="11"/>
        <v>3</v>
      </c>
      <c r="AL19" s="3">
        <f t="shared" si="12"/>
        <v>10</v>
      </c>
      <c r="AM19" s="34">
        <f t="shared" si="13"/>
        <v>1573</v>
      </c>
      <c r="AN19" s="46"/>
      <c r="AO19" s="48"/>
    </row>
    <row r="20" spans="1:41" ht="27.75" customHeight="1">
      <c r="A20" s="45"/>
      <c r="B20" s="20"/>
      <c r="C20" s="3">
        <f>B19</f>
        <v>206</v>
      </c>
      <c r="D20" s="21" t="str">
        <f>IF((COUNTBLANK(B20:B20)=1),"-",IF(B20&gt;B19,"W",IF(B20=B19,"D","L")))</f>
        <v>-</v>
      </c>
      <c r="E20" s="20"/>
      <c r="F20" s="3">
        <f>+E17</f>
        <v>206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241</v>
      </c>
      <c r="M20" s="21" t="str">
        <f>IF((COUNTBLANK(K20:K20)=1),"-",IF(K20&gt;K16,"W",IF(K20=K16,"D","L")))</f>
        <v>-</v>
      </c>
      <c r="N20" s="20"/>
      <c r="O20" s="3">
        <f>+N18</f>
        <v>206</v>
      </c>
      <c r="P20" s="21" t="str">
        <f>IF((COUNTBLANK(N20:N20)=1),"-",IF(N20&gt;N18,"W",IF(N20=N18,"D","L")))</f>
        <v>-</v>
      </c>
      <c r="Q20" s="20"/>
      <c r="R20" s="3">
        <f>Q19</f>
        <v>188</v>
      </c>
      <c r="S20" s="21" t="str">
        <f>IF((COUNTBLANK(Q20:Q20)=1),"-",IF(Q20&gt;Q19,"W",IF(Q20=Q19,"D","L")))</f>
        <v>-</v>
      </c>
      <c r="T20" s="20"/>
      <c r="U20" s="3">
        <f>+T17</f>
        <v>196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4">
        <f t="shared" si="7"/>
        <v>0</v>
      </c>
      <c r="AH20" s="33">
        <f t="shared" si="8"/>
        <v>0</v>
      </c>
      <c r="AI20" s="34">
        <f t="shared" si="9"/>
        <v>0</v>
      </c>
      <c r="AJ20" s="3">
        <f t="shared" si="10"/>
        <v>0</v>
      </c>
      <c r="AK20" s="34">
        <f t="shared" si="11"/>
        <v>0</v>
      </c>
      <c r="AL20" s="3">
        <f t="shared" si="12"/>
        <v>0</v>
      </c>
      <c r="AM20" s="34">
        <f t="shared" si="13"/>
        <v>0</v>
      </c>
      <c r="AN20" s="46"/>
      <c r="AO20" s="19"/>
    </row>
    <row r="21" spans="1:41" ht="27.75" customHeight="1">
      <c r="A21" s="45"/>
      <c r="B21" s="20"/>
      <c r="C21" s="3">
        <f>B18</f>
        <v>136</v>
      </c>
      <c r="D21" s="21" t="str">
        <f>IF((COUNTBLANK(B21:B21)=1),"-",IF(B21&gt;B18,"W",IF(B21=B18,"D","L")))</f>
        <v>-</v>
      </c>
      <c r="E21" s="20"/>
      <c r="F21" s="3">
        <f>+E19</f>
        <v>200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199</v>
      </c>
      <c r="M21" s="21" t="str">
        <f>IF((COUNTBLANK(K21:K21)=1),"-",IF(K21&gt;K17,"W",IF(K21=K17,"D","L")))</f>
        <v>-</v>
      </c>
      <c r="N21" s="20"/>
      <c r="O21" s="3">
        <f>+N16</f>
        <v>242</v>
      </c>
      <c r="P21" s="21" t="str">
        <f>IF((COUNTBLANK(N21:N21)=1),"-",IF(N21&gt;N16,"W",IF(N21=N16,"D","L")))</f>
        <v>-</v>
      </c>
      <c r="Q21" s="20"/>
      <c r="R21" s="3">
        <f>Q18</f>
        <v>164</v>
      </c>
      <c r="S21" s="21" t="str">
        <f>IF((COUNTBLANK(Q21:Q21)=1),"-",IF(Q21&gt;Q18,"W",IF(Q21=Q18,"D","L")))</f>
        <v>-</v>
      </c>
      <c r="T21" s="20"/>
      <c r="U21" s="3">
        <f>+T19</f>
        <v>180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>
        <f t="shared" si="7"/>
        <v>0</v>
      </c>
      <c r="AH21" s="33">
        <f t="shared" si="8"/>
        <v>0</v>
      </c>
      <c r="AI21" s="34">
        <f t="shared" si="9"/>
        <v>0</v>
      </c>
      <c r="AJ21" s="3">
        <f t="shared" si="10"/>
        <v>0</v>
      </c>
      <c r="AK21" s="34">
        <f t="shared" si="11"/>
        <v>0</v>
      </c>
      <c r="AL21" s="3">
        <f t="shared" si="12"/>
        <v>0</v>
      </c>
      <c r="AM21" s="34">
        <f t="shared" si="13"/>
        <v>0</v>
      </c>
      <c r="AN21" s="46"/>
      <c r="AO21" s="19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44</v>
      </c>
      <c r="AM23" s="39"/>
      <c r="AN23" s="40"/>
      <c r="AO23" s="26"/>
    </row>
    <row r="24" ht="27.75" customHeight="1">
      <c r="AJ24" s="5" t="s">
        <v>29</v>
      </c>
    </row>
    <row r="25" ht="27.75" customHeight="1">
      <c r="I25" s="47" t="s">
        <v>33</v>
      </c>
    </row>
  </sheetData>
  <sheetProtection/>
  <mergeCells count="21"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000000000000007" right="0.39000000000000007" top="0.8" bottom="0.8" header="0.5" footer="0.5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2019-09-02T18:27:39Z</cp:lastPrinted>
  <dcterms:created xsi:type="dcterms:W3CDTF">2011-03-16T19:27:34Z</dcterms:created>
  <dcterms:modified xsi:type="dcterms:W3CDTF">2020-02-05T13:47:48Z</dcterms:modified>
  <cp:category/>
  <cp:version/>
  <cp:contentType/>
  <cp:contentStatus/>
</cp:coreProperties>
</file>